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mdelta.just.sise/dhs/webdav/8a17eb6899a319d38edd5d604c91488b81b4a5ff/48103106516/d0c80ce8-2f87-4064-98d1-0ae6835976c1/"/>
    </mc:Choice>
  </mc:AlternateContent>
  <xr:revisionPtr revIDLastSave="0" documentId="13_ncr:1_{D1939618-6C5C-4812-9286-5B821A425B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a 6. Vang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2" i="1" l="1"/>
  <c r="O105" i="1" s="1"/>
  <c r="O104" i="1" s="1"/>
  <c r="O72" i="1"/>
  <c r="P83" i="1"/>
  <c r="P84" i="1"/>
  <c r="P85" i="1"/>
  <c r="O49" i="1"/>
  <c r="O41" i="1" s="1"/>
  <c r="P53" i="1"/>
  <c r="P54" i="1"/>
  <c r="P22" i="1"/>
  <c r="P23" i="1"/>
  <c r="O118" i="1"/>
  <c r="O107" i="1" s="1"/>
  <c r="O108" i="1"/>
  <c r="O106" i="1"/>
  <c r="O93" i="1"/>
  <c r="O89" i="1"/>
  <c r="O73" i="1" s="1"/>
  <c r="O86" i="1"/>
  <c r="O74" i="1" s="1"/>
  <c r="O80" i="1"/>
  <c r="O43" i="1"/>
  <c r="O42" i="1"/>
  <c r="O18" i="1"/>
  <c r="O10" i="1" s="1"/>
  <c r="O12" i="1"/>
  <c r="O11" i="1"/>
  <c r="L118" i="1"/>
  <c r="L107" i="1" s="1"/>
  <c r="L108" i="1"/>
  <c r="L106" i="1"/>
  <c r="L105" i="1"/>
  <c r="L104" i="1" s="1"/>
  <c r="L93" i="1"/>
  <c r="L89" i="1"/>
  <c r="L73" i="1" s="1"/>
  <c r="L86" i="1"/>
  <c r="L74" i="1" s="1"/>
  <c r="L80" i="1"/>
  <c r="L72" i="1" s="1"/>
  <c r="L43" i="1"/>
  <c r="L42" i="1"/>
  <c r="L41" i="1"/>
  <c r="L40" i="1" s="1"/>
  <c r="L39" i="1" s="1"/>
  <c r="L18" i="1"/>
  <c r="L10" i="1" s="1"/>
  <c r="L12" i="1"/>
  <c r="L11" i="1"/>
  <c r="M18" i="1"/>
  <c r="M10" i="1" s="1"/>
  <c r="M12" i="1"/>
  <c r="M11" i="1"/>
  <c r="M43" i="1"/>
  <c r="M42" i="1"/>
  <c r="M41" i="1"/>
  <c r="M118" i="1"/>
  <c r="M107" i="1" s="1"/>
  <c r="M108" i="1"/>
  <c r="M106" i="1"/>
  <c r="M105" i="1"/>
  <c r="O40" i="1" l="1"/>
  <c r="O39" i="1" s="1"/>
  <c r="L71" i="1"/>
  <c r="L70" i="1" s="1"/>
  <c r="O71" i="1"/>
  <c r="O70" i="1" s="1"/>
  <c r="M104" i="1"/>
  <c r="M103" i="1" s="1"/>
  <c r="O103" i="1"/>
  <c r="L9" i="1"/>
  <c r="L8" i="1" s="1"/>
  <c r="O9" i="1"/>
  <c r="O8" i="1" s="1"/>
  <c r="M40" i="1"/>
  <c r="M39" i="1" s="1"/>
  <c r="L103" i="1"/>
  <c r="M9" i="1"/>
  <c r="M8" i="1" s="1"/>
  <c r="M93" i="1" l="1"/>
  <c r="M89" i="1"/>
  <c r="M73" i="1" s="1"/>
  <c r="M86" i="1"/>
  <c r="M74" i="1" s="1"/>
  <c r="M80" i="1"/>
  <c r="M72" i="1" s="1"/>
  <c r="M71" i="1" l="1"/>
  <c r="M70" i="1" l="1"/>
  <c r="I78" i="1"/>
  <c r="J93" i="1"/>
  <c r="J89" i="1"/>
  <c r="J73" i="1" s="1"/>
  <c r="J86" i="1"/>
  <c r="J74" i="1" s="1"/>
  <c r="J80" i="1"/>
  <c r="J72" i="1" s="1"/>
  <c r="J71" i="1" l="1"/>
  <c r="J70" i="1" s="1"/>
  <c r="I118" i="1" l="1"/>
  <c r="I115" i="1"/>
  <c r="I106" i="1" s="1"/>
  <c r="I112" i="1"/>
  <c r="I108" i="1"/>
  <c r="I93" i="1"/>
  <c r="I89" i="1"/>
  <c r="I73" i="1" s="1"/>
  <c r="I86" i="1"/>
  <c r="I80" i="1"/>
  <c r="I63" i="1"/>
  <c r="I59" i="1"/>
  <c r="I42" i="1" s="1"/>
  <c r="I55" i="1"/>
  <c r="I43" i="1" s="1"/>
  <c r="I49" i="1"/>
  <c r="I41" i="1" s="1"/>
  <c r="I31" i="1"/>
  <c r="I27" i="1"/>
  <c r="I11" i="1" s="1"/>
  <c r="I24" i="1"/>
  <c r="I12" i="1" s="1"/>
  <c r="I18" i="1"/>
  <c r="I40" i="1" l="1"/>
  <c r="I39" i="1" s="1"/>
  <c r="I74" i="1"/>
  <c r="I107" i="1"/>
  <c r="I72" i="1"/>
  <c r="I10" i="1"/>
  <c r="I9" i="1"/>
  <c r="I8" i="1" s="1"/>
  <c r="I105" i="1"/>
  <c r="H83" i="1"/>
  <c r="K83" i="1" s="1"/>
  <c r="N83" i="1" s="1"/>
  <c r="H87" i="1"/>
  <c r="K87" i="1" s="1"/>
  <c r="N87" i="1" s="1"/>
  <c r="P87" i="1" s="1"/>
  <c r="H88" i="1"/>
  <c r="K88" i="1" s="1"/>
  <c r="N88" i="1" s="1"/>
  <c r="P88" i="1" s="1"/>
  <c r="G86" i="1"/>
  <c r="G74" i="1" s="1"/>
  <c r="F86" i="1"/>
  <c r="F74" i="1" s="1"/>
  <c r="H52" i="1"/>
  <c r="K52" i="1" s="1"/>
  <c r="N52" i="1" s="1"/>
  <c r="P52" i="1" s="1"/>
  <c r="H56" i="1"/>
  <c r="K56" i="1" s="1"/>
  <c r="N56" i="1" s="1"/>
  <c r="P56" i="1" s="1"/>
  <c r="H57" i="1"/>
  <c r="K57" i="1" s="1"/>
  <c r="N57" i="1" s="1"/>
  <c r="P57" i="1" s="1"/>
  <c r="H58" i="1"/>
  <c r="K58" i="1" s="1"/>
  <c r="N58" i="1" s="1"/>
  <c r="P58" i="1" s="1"/>
  <c r="G55" i="1"/>
  <c r="G43" i="1" s="1"/>
  <c r="F55" i="1"/>
  <c r="F43" i="1" s="1"/>
  <c r="H21" i="1"/>
  <c r="K21" i="1" s="1"/>
  <c r="N21" i="1" s="1"/>
  <c r="P21" i="1" s="1"/>
  <c r="H25" i="1"/>
  <c r="K25" i="1" s="1"/>
  <c r="N25" i="1" s="1"/>
  <c r="P25" i="1" s="1"/>
  <c r="H26" i="1"/>
  <c r="K26" i="1" s="1"/>
  <c r="N26" i="1" s="1"/>
  <c r="P26" i="1" s="1"/>
  <c r="G24" i="1"/>
  <c r="G12" i="1" s="1"/>
  <c r="F24" i="1"/>
  <c r="F12" i="1" s="1"/>
  <c r="H7" i="1"/>
  <c r="K7" i="1" s="1"/>
  <c r="N7" i="1" s="1"/>
  <c r="P7" i="1" s="1"/>
  <c r="H13" i="1"/>
  <c r="K13" i="1" s="1"/>
  <c r="N13" i="1" s="1"/>
  <c r="P13" i="1" s="1"/>
  <c r="H14" i="1"/>
  <c r="K14" i="1" s="1"/>
  <c r="N14" i="1" s="1"/>
  <c r="P14" i="1" s="1"/>
  <c r="H15" i="1"/>
  <c r="K15" i="1" s="1"/>
  <c r="N15" i="1" s="1"/>
  <c r="P15" i="1" s="1"/>
  <c r="H16" i="1"/>
  <c r="K16" i="1" s="1"/>
  <c r="N16" i="1" s="1"/>
  <c r="P16" i="1" s="1"/>
  <c r="H17" i="1"/>
  <c r="K17" i="1" s="1"/>
  <c r="N17" i="1" s="1"/>
  <c r="P17" i="1" s="1"/>
  <c r="H19" i="1"/>
  <c r="K19" i="1" s="1"/>
  <c r="N19" i="1" s="1"/>
  <c r="P19" i="1" s="1"/>
  <c r="H20" i="1"/>
  <c r="K20" i="1" s="1"/>
  <c r="N20" i="1" s="1"/>
  <c r="P20" i="1" s="1"/>
  <c r="H28" i="1"/>
  <c r="K28" i="1" s="1"/>
  <c r="N28" i="1" s="1"/>
  <c r="P28" i="1" s="1"/>
  <c r="H29" i="1"/>
  <c r="K29" i="1" s="1"/>
  <c r="N29" i="1" s="1"/>
  <c r="P29" i="1" s="1"/>
  <c r="H30" i="1"/>
  <c r="K30" i="1" s="1"/>
  <c r="N30" i="1" s="1"/>
  <c r="P30" i="1" s="1"/>
  <c r="H32" i="1"/>
  <c r="K32" i="1" s="1"/>
  <c r="N32" i="1" s="1"/>
  <c r="P32" i="1" s="1"/>
  <c r="H33" i="1"/>
  <c r="K33" i="1" s="1"/>
  <c r="N33" i="1" s="1"/>
  <c r="P33" i="1" s="1"/>
  <c r="H34" i="1"/>
  <c r="K34" i="1" s="1"/>
  <c r="N34" i="1" s="1"/>
  <c r="P34" i="1" s="1"/>
  <c r="H35" i="1"/>
  <c r="K35" i="1" s="1"/>
  <c r="N35" i="1" s="1"/>
  <c r="P35" i="1" s="1"/>
  <c r="H36" i="1"/>
  <c r="K36" i="1" s="1"/>
  <c r="N36" i="1" s="1"/>
  <c r="P36" i="1" s="1"/>
  <c r="H37" i="1"/>
  <c r="K37" i="1" s="1"/>
  <c r="N37" i="1" s="1"/>
  <c r="P37" i="1" s="1"/>
  <c r="H38" i="1"/>
  <c r="K38" i="1" s="1"/>
  <c r="N38" i="1" s="1"/>
  <c r="P38" i="1" s="1"/>
  <c r="H44" i="1"/>
  <c r="K44" i="1" s="1"/>
  <c r="N44" i="1" s="1"/>
  <c r="P44" i="1" s="1"/>
  <c r="H45" i="1"/>
  <c r="K45" i="1" s="1"/>
  <c r="N45" i="1" s="1"/>
  <c r="P45" i="1" s="1"/>
  <c r="H46" i="1"/>
  <c r="K46" i="1" s="1"/>
  <c r="N46" i="1" s="1"/>
  <c r="P46" i="1" s="1"/>
  <c r="H47" i="1"/>
  <c r="K47" i="1" s="1"/>
  <c r="N47" i="1" s="1"/>
  <c r="P47" i="1" s="1"/>
  <c r="H48" i="1"/>
  <c r="K48" i="1" s="1"/>
  <c r="N48" i="1" s="1"/>
  <c r="P48" i="1" s="1"/>
  <c r="H50" i="1"/>
  <c r="K50" i="1" s="1"/>
  <c r="N50" i="1" s="1"/>
  <c r="P50" i="1" s="1"/>
  <c r="H51" i="1"/>
  <c r="K51" i="1" s="1"/>
  <c r="N51" i="1" s="1"/>
  <c r="P51" i="1" s="1"/>
  <c r="H60" i="1"/>
  <c r="K60" i="1" s="1"/>
  <c r="N60" i="1" s="1"/>
  <c r="P60" i="1" s="1"/>
  <c r="H61" i="1"/>
  <c r="K61" i="1" s="1"/>
  <c r="N61" i="1" s="1"/>
  <c r="P61" i="1" s="1"/>
  <c r="H62" i="1"/>
  <c r="K62" i="1" s="1"/>
  <c r="N62" i="1" s="1"/>
  <c r="P62" i="1" s="1"/>
  <c r="H64" i="1"/>
  <c r="K64" i="1" s="1"/>
  <c r="N64" i="1" s="1"/>
  <c r="P64" i="1" s="1"/>
  <c r="H65" i="1"/>
  <c r="K65" i="1" s="1"/>
  <c r="N65" i="1" s="1"/>
  <c r="P65" i="1" s="1"/>
  <c r="H66" i="1"/>
  <c r="K66" i="1" s="1"/>
  <c r="N66" i="1" s="1"/>
  <c r="P66" i="1" s="1"/>
  <c r="H67" i="1"/>
  <c r="K67" i="1" s="1"/>
  <c r="N67" i="1" s="1"/>
  <c r="P67" i="1" s="1"/>
  <c r="H68" i="1"/>
  <c r="K68" i="1" s="1"/>
  <c r="N68" i="1" s="1"/>
  <c r="P68" i="1" s="1"/>
  <c r="H69" i="1"/>
  <c r="K69" i="1" s="1"/>
  <c r="N69" i="1" s="1"/>
  <c r="P69" i="1" s="1"/>
  <c r="H75" i="1"/>
  <c r="K75" i="1" s="1"/>
  <c r="N75" i="1" s="1"/>
  <c r="P75" i="1" s="1"/>
  <c r="H76" i="1"/>
  <c r="K76" i="1" s="1"/>
  <c r="N76" i="1" s="1"/>
  <c r="P76" i="1" s="1"/>
  <c r="H77" i="1"/>
  <c r="K77" i="1" s="1"/>
  <c r="N77" i="1" s="1"/>
  <c r="P77" i="1" s="1"/>
  <c r="H78" i="1"/>
  <c r="K78" i="1" s="1"/>
  <c r="N78" i="1" s="1"/>
  <c r="P78" i="1" s="1"/>
  <c r="H79" i="1"/>
  <c r="K79" i="1" s="1"/>
  <c r="N79" i="1" s="1"/>
  <c r="P79" i="1" s="1"/>
  <c r="H81" i="1"/>
  <c r="K81" i="1" s="1"/>
  <c r="N81" i="1" s="1"/>
  <c r="P81" i="1" s="1"/>
  <c r="H82" i="1"/>
  <c r="K82" i="1" s="1"/>
  <c r="N82" i="1" s="1"/>
  <c r="P82" i="1" s="1"/>
  <c r="H90" i="1"/>
  <c r="K90" i="1" s="1"/>
  <c r="N90" i="1" s="1"/>
  <c r="P90" i="1" s="1"/>
  <c r="H91" i="1"/>
  <c r="K91" i="1" s="1"/>
  <c r="N91" i="1" s="1"/>
  <c r="P91" i="1" s="1"/>
  <c r="H92" i="1"/>
  <c r="K92" i="1" s="1"/>
  <c r="N92" i="1" s="1"/>
  <c r="P92" i="1" s="1"/>
  <c r="H94" i="1"/>
  <c r="K94" i="1" s="1"/>
  <c r="N94" i="1" s="1"/>
  <c r="P94" i="1" s="1"/>
  <c r="H95" i="1"/>
  <c r="K95" i="1" s="1"/>
  <c r="N95" i="1" s="1"/>
  <c r="P95" i="1" s="1"/>
  <c r="H96" i="1"/>
  <c r="K96" i="1" s="1"/>
  <c r="N96" i="1" s="1"/>
  <c r="P96" i="1" s="1"/>
  <c r="H97" i="1"/>
  <c r="K97" i="1" s="1"/>
  <c r="N97" i="1" s="1"/>
  <c r="P97" i="1" s="1"/>
  <c r="H98" i="1"/>
  <c r="K98" i="1" s="1"/>
  <c r="N98" i="1" s="1"/>
  <c r="P98" i="1" s="1"/>
  <c r="H99" i="1"/>
  <c r="K99" i="1" s="1"/>
  <c r="N99" i="1" s="1"/>
  <c r="P99" i="1" s="1"/>
  <c r="H100" i="1"/>
  <c r="K100" i="1" s="1"/>
  <c r="N100" i="1" s="1"/>
  <c r="P100" i="1" s="1"/>
  <c r="H101" i="1"/>
  <c r="K101" i="1" s="1"/>
  <c r="N101" i="1" s="1"/>
  <c r="P101" i="1" s="1"/>
  <c r="H102" i="1"/>
  <c r="K102" i="1" s="1"/>
  <c r="N102" i="1" s="1"/>
  <c r="P102" i="1" s="1"/>
  <c r="H109" i="1"/>
  <c r="K109" i="1" s="1"/>
  <c r="N109" i="1" s="1"/>
  <c r="P109" i="1" s="1"/>
  <c r="H110" i="1"/>
  <c r="K110" i="1" s="1"/>
  <c r="N110" i="1" s="1"/>
  <c r="P110" i="1" s="1"/>
  <c r="H111" i="1"/>
  <c r="K111" i="1" s="1"/>
  <c r="N111" i="1" s="1"/>
  <c r="P111" i="1" s="1"/>
  <c r="H113" i="1"/>
  <c r="K113" i="1" s="1"/>
  <c r="N113" i="1" s="1"/>
  <c r="P113" i="1" s="1"/>
  <c r="H114" i="1"/>
  <c r="K114" i="1" s="1"/>
  <c r="N114" i="1" s="1"/>
  <c r="P114" i="1" s="1"/>
  <c r="H116" i="1"/>
  <c r="K116" i="1" s="1"/>
  <c r="N116" i="1" s="1"/>
  <c r="P116" i="1" s="1"/>
  <c r="H117" i="1"/>
  <c r="K117" i="1" s="1"/>
  <c r="N117" i="1" s="1"/>
  <c r="P117" i="1" s="1"/>
  <c r="H119" i="1"/>
  <c r="K119" i="1" s="1"/>
  <c r="N119" i="1" s="1"/>
  <c r="P119" i="1" s="1"/>
  <c r="H120" i="1"/>
  <c r="K120" i="1" s="1"/>
  <c r="N120" i="1" s="1"/>
  <c r="P120" i="1" s="1"/>
  <c r="H6" i="1"/>
  <c r="K6" i="1" s="1"/>
  <c r="N6" i="1" s="1"/>
  <c r="P6" i="1" s="1"/>
  <c r="G118" i="1"/>
  <c r="G107" i="1" s="1"/>
  <c r="G115" i="1"/>
  <c r="G106" i="1" s="1"/>
  <c r="G112" i="1"/>
  <c r="G105" i="1" s="1"/>
  <c r="G108" i="1"/>
  <c r="G93" i="1"/>
  <c r="G89" i="1"/>
  <c r="G73" i="1" s="1"/>
  <c r="G80" i="1"/>
  <c r="G72" i="1" s="1"/>
  <c r="G63" i="1"/>
  <c r="G59" i="1"/>
  <c r="G42" i="1" s="1"/>
  <c r="G49" i="1"/>
  <c r="G41" i="1" s="1"/>
  <c r="G31" i="1"/>
  <c r="G27" i="1"/>
  <c r="G11" i="1" s="1"/>
  <c r="G18" i="1"/>
  <c r="G10" i="1" s="1"/>
  <c r="F118" i="1"/>
  <c r="F107" i="1" s="1"/>
  <c r="F115" i="1"/>
  <c r="F106" i="1" s="1"/>
  <c r="F112" i="1"/>
  <c r="F105" i="1" s="1"/>
  <c r="F108" i="1"/>
  <c r="F93" i="1"/>
  <c r="F89" i="1"/>
  <c r="F73" i="1" s="1"/>
  <c r="F80" i="1"/>
  <c r="F72" i="1" s="1"/>
  <c r="F63" i="1"/>
  <c r="F59" i="1"/>
  <c r="F42" i="1" s="1"/>
  <c r="F49" i="1"/>
  <c r="F41" i="1" s="1"/>
  <c r="F31" i="1"/>
  <c r="F27" i="1"/>
  <c r="F11" i="1" s="1"/>
  <c r="F18" i="1"/>
  <c r="F10" i="1" s="1"/>
  <c r="F104" i="1" l="1"/>
  <c r="F103" i="1" s="1"/>
  <c r="I71" i="1"/>
  <c r="I70" i="1" s="1"/>
  <c r="I104" i="1"/>
  <c r="H43" i="1"/>
  <c r="K43" i="1" s="1"/>
  <c r="N43" i="1" s="1"/>
  <c r="P43" i="1" s="1"/>
  <c r="F71" i="1"/>
  <c r="F70" i="1" s="1"/>
  <c r="H74" i="1"/>
  <c r="K74" i="1" s="1"/>
  <c r="N74" i="1" s="1"/>
  <c r="P74" i="1" s="1"/>
  <c r="H86" i="1"/>
  <c r="K86" i="1" s="1"/>
  <c r="N86" i="1" s="1"/>
  <c r="P86" i="1" s="1"/>
  <c r="H55" i="1"/>
  <c r="K55" i="1" s="1"/>
  <c r="N55" i="1" s="1"/>
  <c r="P55" i="1" s="1"/>
  <c r="F40" i="1"/>
  <c r="F39" i="1" s="1"/>
  <c r="H12" i="1"/>
  <c r="K12" i="1" s="1"/>
  <c r="N12" i="1" s="1"/>
  <c r="P12" i="1" s="1"/>
  <c r="G104" i="1"/>
  <c r="G103" i="1" s="1"/>
  <c r="H24" i="1"/>
  <c r="K24" i="1" s="1"/>
  <c r="N24" i="1" s="1"/>
  <c r="P24" i="1" s="1"/>
  <c r="G40" i="1"/>
  <c r="G39" i="1" s="1"/>
  <c r="G71" i="1"/>
  <c r="G70" i="1" s="1"/>
  <c r="G9" i="1"/>
  <c r="G8" i="1" s="1"/>
  <c r="F9" i="1"/>
  <c r="F8" i="1" s="1"/>
  <c r="E115" i="1"/>
  <c r="H115" i="1" s="1"/>
  <c r="K115" i="1" s="1"/>
  <c r="N115" i="1" s="1"/>
  <c r="P115" i="1" s="1"/>
  <c r="E63" i="1"/>
  <c r="H63" i="1" s="1"/>
  <c r="K63" i="1" s="1"/>
  <c r="N63" i="1" s="1"/>
  <c r="P63" i="1" s="1"/>
  <c r="I103" i="1" l="1"/>
  <c r="E80" i="1"/>
  <c r="H80" i="1" s="1"/>
  <c r="K80" i="1" s="1"/>
  <c r="N80" i="1" s="1"/>
  <c r="P80" i="1" s="1"/>
  <c r="E93" i="1" l="1"/>
  <c r="H93" i="1" s="1"/>
  <c r="K93" i="1" s="1"/>
  <c r="N93" i="1" s="1"/>
  <c r="P93" i="1" s="1"/>
  <c r="E89" i="1"/>
  <c r="H89" i="1" s="1"/>
  <c r="K89" i="1" s="1"/>
  <c r="N89" i="1" s="1"/>
  <c r="P89" i="1" s="1"/>
  <c r="E59" i="1"/>
  <c r="H59" i="1" s="1"/>
  <c r="K59" i="1" s="1"/>
  <c r="N59" i="1" s="1"/>
  <c r="P59" i="1" s="1"/>
  <c r="E49" i="1"/>
  <c r="E31" i="1"/>
  <c r="H31" i="1" s="1"/>
  <c r="K31" i="1" s="1"/>
  <c r="N31" i="1" s="1"/>
  <c r="P31" i="1" s="1"/>
  <c r="E27" i="1"/>
  <c r="E18" i="1"/>
  <c r="H18" i="1" s="1"/>
  <c r="K18" i="1" s="1"/>
  <c r="N18" i="1" s="1"/>
  <c r="P18" i="1" s="1"/>
  <c r="E108" i="1"/>
  <c r="H108" i="1" s="1"/>
  <c r="K108" i="1" s="1"/>
  <c r="N108" i="1" s="1"/>
  <c r="P108" i="1" s="1"/>
  <c r="E118" i="1"/>
  <c r="H118" i="1" s="1"/>
  <c r="K118" i="1" s="1"/>
  <c r="N118" i="1" s="1"/>
  <c r="P118" i="1" s="1"/>
  <c r="E112" i="1"/>
  <c r="H112" i="1" s="1"/>
  <c r="K112" i="1" s="1"/>
  <c r="N112" i="1" s="1"/>
  <c r="P112" i="1" s="1"/>
  <c r="E11" i="1" l="1"/>
  <c r="H11" i="1" s="1"/>
  <c r="K11" i="1" s="1"/>
  <c r="N11" i="1" s="1"/>
  <c r="P11" i="1" s="1"/>
  <c r="H27" i="1"/>
  <c r="K27" i="1" s="1"/>
  <c r="N27" i="1" s="1"/>
  <c r="P27" i="1" s="1"/>
  <c r="E41" i="1"/>
  <c r="H41" i="1" s="1"/>
  <c r="K41" i="1" s="1"/>
  <c r="N41" i="1" s="1"/>
  <c r="P41" i="1" s="1"/>
  <c r="H49" i="1"/>
  <c r="K49" i="1" s="1"/>
  <c r="N49" i="1" s="1"/>
  <c r="P49" i="1" s="1"/>
  <c r="E10" i="1"/>
  <c r="H10" i="1" s="1"/>
  <c r="K10" i="1" s="1"/>
  <c r="N10" i="1" s="1"/>
  <c r="P10" i="1" s="1"/>
  <c r="E107" i="1"/>
  <c r="H107" i="1" s="1"/>
  <c r="K107" i="1" s="1"/>
  <c r="N107" i="1" s="1"/>
  <c r="P107" i="1" s="1"/>
  <c r="E73" i="1"/>
  <c r="H73" i="1" s="1"/>
  <c r="K73" i="1" s="1"/>
  <c r="N73" i="1" s="1"/>
  <c r="P73" i="1" s="1"/>
  <c r="E42" i="1"/>
  <c r="H42" i="1" s="1"/>
  <c r="K42" i="1" s="1"/>
  <c r="N42" i="1" s="1"/>
  <c r="P42" i="1" s="1"/>
  <c r="E106" i="1"/>
  <c r="H106" i="1" s="1"/>
  <c r="K106" i="1" s="1"/>
  <c r="N106" i="1" s="1"/>
  <c r="P106" i="1" s="1"/>
  <c r="E105" i="1"/>
  <c r="H105" i="1" s="1"/>
  <c r="K105" i="1" s="1"/>
  <c r="N105" i="1" s="1"/>
  <c r="P105" i="1" s="1"/>
  <c r="E72" i="1"/>
  <c r="H72" i="1" s="1"/>
  <c r="K72" i="1" s="1"/>
  <c r="N72" i="1" s="1"/>
  <c r="P72" i="1" s="1"/>
  <c r="E9" i="1" l="1"/>
  <c r="E71" i="1"/>
  <c r="H71" i="1" s="1"/>
  <c r="K71" i="1" s="1"/>
  <c r="N71" i="1" s="1"/>
  <c r="P71" i="1" s="1"/>
  <c r="E40" i="1"/>
  <c r="E104" i="1"/>
  <c r="H104" i="1" s="1"/>
  <c r="K104" i="1" s="1"/>
  <c r="N104" i="1" s="1"/>
  <c r="P104" i="1" s="1"/>
  <c r="E39" i="1" l="1"/>
  <c r="H39" i="1" s="1"/>
  <c r="K39" i="1" s="1"/>
  <c r="N39" i="1" s="1"/>
  <c r="P39" i="1" s="1"/>
  <c r="H40" i="1"/>
  <c r="K40" i="1" s="1"/>
  <c r="N40" i="1" s="1"/>
  <c r="P40" i="1" s="1"/>
  <c r="E8" i="1"/>
  <c r="H8" i="1" s="1"/>
  <c r="K8" i="1" s="1"/>
  <c r="N8" i="1" s="1"/>
  <c r="P8" i="1" s="1"/>
  <c r="H9" i="1"/>
  <c r="K9" i="1" s="1"/>
  <c r="N9" i="1" s="1"/>
  <c r="P9" i="1" s="1"/>
  <c r="E103" i="1"/>
  <c r="H103" i="1" s="1"/>
  <c r="K103" i="1" s="1"/>
  <c r="N103" i="1" s="1"/>
  <c r="P103" i="1" s="1"/>
  <c r="E70" i="1"/>
  <c r="H70" i="1" s="1"/>
  <c r="K70" i="1" s="1"/>
  <c r="N70" i="1" s="1"/>
  <c r="P70" i="1" s="1"/>
</calcChain>
</file>

<file path=xl/sharedStrings.xml><?xml version="1.0" encoding="utf-8"?>
<sst xmlns="http://schemas.openxmlformats.org/spreadsheetml/2006/main" count="111" uniqueCount="42">
  <si>
    <t>2025. a käskkirja nr</t>
  </si>
  <si>
    <t>Lisa 6</t>
  </si>
  <si>
    <t>Vanglate 2025. aasta eelarve</t>
  </si>
  <si>
    <t>Eelarve liik</t>
  </si>
  <si>
    <t>Eelarve konto</t>
  </si>
  <si>
    <t>Objekt</t>
  </si>
  <si>
    <t xml:space="preserve">2025. a esialgne eelarve </t>
  </si>
  <si>
    <t>Eelarve muudatused</t>
  </si>
  <si>
    <t>Ülekantavad vahendid</t>
  </si>
  <si>
    <t>Kuni käskkirja jõustumiseni kehtiv 2025. a eelarve</t>
  </si>
  <si>
    <t>Lisaeelarve muudatused</t>
  </si>
  <si>
    <t>2025. a eelarve kokku</t>
  </si>
  <si>
    <t>TULUD</t>
  </si>
  <si>
    <t>Viru Vangla</t>
  </si>
  <si>
    <t>KULUD</t>
  </si>
  <si>
    <t>Programmi tegevus: Karistuste täideviimise korraldamine</t>
  </si>
  <si>
    <t>Käibemaks</t>
  </si>
  <si>
    <t>INVESTEERINGUD</t>
  </si>
  <si>
    <t>Toetused</t>
  </si>
  <si>
    <t>SE030001</t>
  </si>
  <si>
    <t>Tööjõukulud</t>
  </si>
  <si>
    <t>Tegevuskulud, v.a tööjõukulud</t>
  </si>
  <si>
    <t>Majandamiskulud</t>
  </si>
  <si>
    <t>RKAS</t>
  </si>
  <si>
    <t>SE000028</t>
  </si>
  <si>
    <t>Investeeringud</t>
  </si>
  <si>
    <t>Masinad ja seadmed</t>
  </si>
  <si>
    <t>IN004000</t>
  </si>
  <si>
    <t>sh majandamiskulude käibemaks</t>
  </si>
  <si>
    <t>sh RKAS käibemaks</t>
  </si>
  <si>
    <t>Tuludest sõltuvad vahendid</t>
  </si>
  <si>
    <t>Amortisatsioon</t>
  </si>
  <si>
    <t>Tartu Vangla</t>
  </si>
  <si>
    <t>Investeeringud masinatesse ja seadmetesse</t>
  </si>
  <si>
    <t>IN004080</t>
  </si>
  <si>
    <t>Tallinna Vangla</t>
  </si>
  <si>
    <t>Käesoleva käskkirja lisa 1 (Justiits- ja Digiministeeriumi eelarve) alusel kehtestatud vanglate reservi koondülevaade (*informatiivne)</t>
  </si>
  <si>
    <t>Vanglate reserv</t>
  </si>
  <si>
    <t>sh investeeringute käibemaks</t>
  </si>
  <si>
    <t>Investeeringute käibemaks</t>
  </si>
  <si>
    <t>Ülekantavate vahendite korrigeerimine</t>
  </si>
  <si>
    <t>Muud kulud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</si>
</sst>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i/>
      <sz val="8"/>
      <name val="Calibri"/>
      <family val="2"/>
      <charset val="186"/>
      <scheme val="minor"/>
    </font>
    <font>
      <i/>
      <sz val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3"/>
      <color theme="0" tint="-0.499984740745262"/>
      <name val="Calibri"/>
      <family val="2"/>
      <charset val="186"/>
      <scheme val="minor"/>
    </font>
    <font>
      <sz val="11"/>
      <color theme="0" tint="-0.499984740745262"/>
      <name val="Calibri"/>
      <family val="2"/>
      <charset val="186"/>
      <scheme val="minor"/>
    </font>
    <font>
      <sz val="10"/>
      <color theme="0" tint="-0.499984740745262"/>
      <name val="Calibri"/>
      <family val="2"/>
      <charset val="186"/>
      <scheme val="minor"/>
    </font>
    <font>
      <b/>
      <sz val="12"/>
      <color theme="0" tint="-0.499984740745262"/>
      <name val="Calibri"/>
      <family val="2"/>
      <charset val="186"/>
      <scheme val="minor"/>
    </font>
    <font>
      <sz val="12"/>
      <color theme="0" tint="-0.499984740745262"/>
      <name val="Calibri"/>
      <family val="2"/>
      <charset val="186"/>
      <scheme val="minor"/>
    </font>
    <font>
      <b/>
      <sz val="10"/>
      <color theme="0" tint="-0.499984740745262"/>
      <name val="Calibri"/>
      <family val="2"/>
      <charset val="186"/>
      <scheme val="minor"/>
    </font>
    <font>
      <b/>
      <u/>
      <sz val="10"/>
      <color theme="0" tint="-0.499984740745262"/>
      <name val="Calibri"/>
      <family val="2"/>
      <charset val="186"/>
      <scheme val="minor"/>
    </font>
    <font>
      <b/>
      <sz val="9"/>
      <color theme="0" tint="-0.499984740745262"/>
      <name val="Calibri"/>
      <family val="2"/>
      <charset val="186"/>
      <scheme val="minor"/>
    </font>
    <font>
      <i/>
      <sz val="9"/>
      <color theme="0" tint="-0.499984740745262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0" applyFont="1"/>
    <xf numFmtId="0" fontId="5" fillId="0" borderId="0" xfId="0" applyFont="1"/>
    <xf numFmtId="0" fontId="6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3" fillId="0" borderId="0" xfId="1" applyFont="1" applyAlignment="1">
      <alignment horizontal="left" indent="1"/>
    </xf>
    <xf numFmtId="0" fontId="8" fillId="0" borderId="0" xfId="1" applyFont="1" applyAlignment="1">
      <alignment horizontal="left" indent="2"/>
    </xf>
    <xf numFmtId="0" fontId="9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6" fillId="0" borderId="0" xfId="1" applyFont="1" applyAlignment="1">
      <alignment horizontal="right"/>
    </xf>
    <xf numFmtId="3" fontId="2" fillId="0" borderId="0" xfId="0" applyNumberFormat="1" applyFont="1"/>
    <xf numFmtId="3" fontId="11" fillId="0" borderId="0" xfId="1" applyNumberFormat="1" applyFont="1"/>
    <xf numFmtId="3" fontId="12" fillId="0" borderId="0" xfId="1" applyNumberFormat="1" applyFont="1"/>
    <xf numFmtId="3" fontId="6" fillId="0" borderId="0" xfId="1" applyNumberFormat="1" applyFont="1"/>
    <xf numFmtId="3" fontId="3" fillId="0" borderId="0" xfId="1" applyNumberFormat="1" applyFont="1"/>
    <xf numFmtId="0" fontId="13" fillId="2" borderId="0" xfId="1" applyFont="1" applyFill="1" applyAlignment="1">
      <alignment horizontal="center" vertical="center" wrapText="1"/>
    </xf>
    <xf numFmtId="3" fontId="3" fillId="0" borderId="0" xfId="1" applyNumberFormat="1" applyFont="1" applyAlignment="1">
      <alignment horizontal="right"/>
    </xf>
    <xf numFmtId="0" fontId="12" fillId="0" borderId="0" xfId="0" applyFont="1"/>
    <xf numFmtId="0" fontId="14" fillId="0" borderId="0" xfId="0" applyFont="1"/>
    <xf numFmtId="0" fontId="15" fillId="0" borderId="0" xfId="0" applyFont="1"/>
    <xf numFmtId="0" fontId="16" fillId="0" borderId="0" xfId="1" applyFont="1" applyAlignment="1">
      <alignment horizontal="center"/>
    </xf>
    <xf numFmtId="0" fontId="16" fillId="0" borderId="0" xfId="1" applyFont="1"/>
    <xf numFmtId="3" fontId="14" fillId="0" borderId="0" xfId="0" applyNumberFormat="1" applyFont="1"/>
    <xf numFmtId="0" fontId="17" fillId="0" borderId="0" xfId="0" applyFont="1"/>
    <xf numFmtId="3" fontId="17" fillId="0" borderId="0" xfId="1" applyNumberFormat="1" applyFont="1"/>
    <xf numFmtId="0" fontId="18" fillId="0" borderId="0" xfId="0" applyFont="1"/>
    <xf numFmtId="3" fontId="18" fillId="0" borderId="0" xfId="1" applyNumberFormat="1" applyFont="1"/>
    <xf numFmtId="0" fontId="19" fillId="0" borderId="0" xfId="1" applyFont="1" applyAlignment="1">
      <alignment horizontal="center"/>
    </xf>
    <xf numFmtId="0" fontId="19" fillId="0" borderId="0" xfId="1" applyFont="1"/>
    <xf numFmtId="3" fontId="14" fillId="0" borderId="0" xfId="1" applyNumberFormat="1" applyFont="1"/>
    <xf numFmtId="0" fontId="16" fillId="0" borderId="0" xfId="0" applyFont="1" applyAlignment="1">
      <alignment horizontal="left" indent="1"/>
    </xf>
    <xf numFmtId="3" fontId="16" fillId="0" borderId="0" xfId="1" applyNumberFormat="1" applyFont="1"/>
    <xf numFmtId="0" fontId="20" fillId="0" borderId="0" xfId="1" applyFont="1"/>
    <xf numFmtId="3" fontId="19" fillId="0" borderId="0" xfId="1" applyNumberFormat="1" applyFont="1"/>
    <xf numFmtId="0" fontId="16" fillId="0" borderId="0" xfId="1" applyFont="1" applyAlignment="1">
      <alignment horizontal="left" indent="1"/>
    </xf>
    <xf numFmtId="0" fontId="21" fillId="0" borderId="0" xfId="1" applyFont="1" applyAlignment="1">
      <alignment horizontal="center"/>
    </xf>
    <xf numFmtId="0" fontId="22" fillId="0" borderId="0" xfId="1" applyFont="1" applyAlignment="1">
      <alignment horizontal="left" indent="2"/>
    </xf>
    <xf numFmtId="0" fontId="13" fillId="3" borderId="0" xfId="0" applyFont="1" applyFill="1" applyAlignment="1">
      <alignment horizontal="center" vertical="center" wrapText="1"/>
    </xf>
  </cellXfs>
  <cellStyles count="2">
    <cellStyle name="Normaallaad" xfId="0" builtinId="0"/>
    <cellStyle name="Normaallaad 2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1"/>
  <sheetViews>
    <sheetView showZeros="0" tabSelected="1" zoomScaleNormal="100" workbookViewId="0">
      <pane xSplit="4" ySplit="5" topLeftCell="N96" activePane="bottomRight" state="frozen"/>
      <selection pane="topRight" activeCell="E1" sqref="E1"/>
      <selection pane="bottomLeft" activeCell="A6" sqref="A6"/>
      <selection pane="bottomRight" activeCell="C85" sqref="C85"/>
    </sheetView>
  </sheetViews>
  <sheetFormatPr defaultRowHeight="15" x14ac:dyDescent="0.25"/>
  <cols>
    <col min="1" max="1" width="42.140625" customWidth="1"/>
    <col min="2" max="3" width="7.28515625" customWidth="1"/>
    <col min="4" max="4" width="9.42578125" customWidth="1"/>
    <col min="5" max="5" width="16" hidden="1" customWidth="1"/>
    <col min="6" max="6" width="14.7109375" hidden="1" customWidth="1"/>
    <col min="7" max="7" width="14" hidden="1" customWidth="1"/>
    <col min="8" max="8" width="13.85546875" hidden="1" customWidth="1"/>
    <col min="9" max="12" width="13.7109375" hidden="1" customWidth="1"/>
    <col min="13" max="13" width="15.42578125" hidden="1" customWidth="1"/>
    <col min="14" max="14" width="13.85546875" customWidth="1"/>
    <col min="15" max="15" width="14.140625" customWidth="1"/>
    <col min="16" max="16" width="13" customWidth="1"/>
  </cols>
  <sheetData>
    <row r="1" spans="1:16" x14ac:dyDescent="0.25">
      <c r="P1" s="20" t="s">
        <v>0</v>
      </c>
    </row>
    <row r="2" spans="1:16" x14ac:dyDescent="0.25">
      <c r="P2" s="20" t="s">
        <v>1</v>
      </c>
    </row>
    <row r="3" spans="1:16" ht="15.75" x14ac:dyDescent="0.25">
      <c r="A3" s="21" t="s">
        <v>2</v>
      </c>
    </row>
    <row r="5" spans="1:16" ht="54.75" customHeight="1" x14ac:dyDescent="0.25">
      <c r="A5" s="19"/>
      <c r="B5" s="19" t="s">
        <v>3</v>
      </c>
      <c r="C5" s="19" t="s">
        <v>4</v>
      </c>
      <c r="D5" s="19" t="s">
        <v>5</v>
      </c>
      <c r="E5" s="41" t="s">
        <v>6</v>
      </c>
      <c r="F5" s="19" t="s">
        <v>7</v>
      </c>
      <c r="G5" s="41" t="s">
        <v>8</v>
      </c>
      <c r="H5" s="19" t="s">
        <v>9</v>
      </c>
      <c r="I5" s="19" t="s">
        <v>7</v>
      </c>
      <c r="J5" s="19" t="s">
        <v>10</v>
      </c>
      <c r="K5" s="19" t="s">
        <v>9</v>
      </c>
      <c r="L5" s="19" t="s">
        <v>7</v>
      </c>
      <c r="M5" s="41" t="s">
        <v>40</v>
      </c>
      <c r="N5" s="19" t="s">
        <v>9</v>
      </c>
      <c r="O5" s="19" t="s">
        <v>7</v>
      </c>
      <c r="P5" s="19" t="s">
        <v>11</v>
      </c>
    </row>
    <row r="6" spans="1:16" ht="17.25" x14ac:dyDescent="0.3">
      <c r="A6" s="1" t="s">
        <v>12</v>
      </c>
      <c r="B6" s="2"/>
      <c r="C6" s="2"/>
      <c r="D6" s="3"/>
      <c r="E6" s="14">
        <v>904975</v>
      </c>
      <c r="F6" s="14"/>
      <c r="G6" s="14"/>
      <c r="H6" s="14">
        <f>E6+F6+G6</f>
        <v>904975</v>
      </c>
      <c r="I6" s="14"/>
      <c r="J6" s="14"/>
      <c r="K6" s="14">
        <f>H6+I6+J6</f>
        <v>904975</v>
      </c>
      <c r="L6" s="14"/>
      <c r="M6" s="14"/>
      <c r="N6" s="14">
        <f>K6+L6+M6</f>
        <v>904975</v>
      </c>
      <c r="O6" s="14"/>
      <c r="P6" s="14">
        <f>N6+O6</f>
        <v>904975</v>
      </c>
    </row>
    <row r="7" spans="1:16" ht="17.25" x14ac:dyDescent="0.3">
      <c r="A7" s="1"/>
      <c r="B7" s="2"/>
      <c r="C7" s="2"/>
      <c r="D7" s="3"/>
      <c r="E7" s="14"/>
      <c r="F7" s="14"/>
      <c r="G7" s="14"/>
      <c r="H7" s="14">
        <f t="shared" ref="H7:H89" si="0">E7+F7+G7</f>
        <v>0</v>
      </c>
      <c r="I7" s="14"/>
      <c r="J7" s="14"/>
      <c r="K7" s="14">
        <f t="shared" ref="K7:K74" si="1">H7+I7+J7</f>
        <v>0</v>
      </c>
      <c r="L7" s="14"/>
      <c r="M7" s="14"/>
      <c r="N7" s="14">
        <f t="shared" ref="N7:N74" si="2">K7+L7+M7</f>
        <v>0</v>
      </c>
      <c r="O7" s="14"/>
      <c r="P7" s="14">
        <f t="shared" ref="P7:P74" si="3">N7+O7</f>
        <v>0</v>
      </c>
    </row>
    <row r="8" spans="1:16" ht="17.25" x14ac:dyDescent="0.3">
      <c r="A8" s="1" t="s">
        <v>13</v>
      </c>
      <c r="B8" s="2"/>
      <c r="C8" s="2"/>
      <c r="D8" s="3"/>
      <c r="E8" s="14">
        <f>E9</f>
        <v>28112868.669369999</v>
      </c>
      <c r="F8" s="14">
        <f>F9+F12</f>
        <v>42800</v>
      </c>
      <c r="G8" s="14">
        <f>G9+G12</f>
        <v>146772</v>
      </c>
      <c r="H8" s="14">
        <f t="shared" si="0"/>
        <v>28302440.669369999</v>
      </c>
      <c r="I8" s="14">
        <f>I9+I12</f>
        <v>-231817</v>
      </c>
      <c r="J8" s="14"/>
      <c r="K8" s="14">
        <f t="shared" si="1"/>
        <v>28070623.669369999</v>
      </c>
      <c r="L8" s="14">
        <f>L9+L12</f>
        <v>0</v>
      </c>
      <c r="M8" s="14">
        <f>M9+M12</f>
        <v>115000</v>
      </c>
      <c r="N8" s="14">
        <f t="shared" si="2"/>
        <v>28185623.669369999</v>
      </c>
      <c r="O8" s="14">
        <f>O9+O12</f>
        <v>74920</v>
      </c>
      <c r="P8" s="14">
        <f t="shared" si="3"/>
        <v>28260543.669369999</v>
      </c>
    </row>
    <row r="9" spans="1:16" ht="17.25" x14ac:dyDescent="0.3">
      <c r="A9" s="1" t="s">
        <v>14</v>
      </c>
      <c r="B9" s="2"/>
      <c r="C9" s="2"/>
      <c r="D9" s="3"/>
      <c r="E9" s="14">
        <f>E10+E11</f>
        <v>28112868.669369999</v>
      </c>
      <c r="F9" s="14">
        <f>F10+F11</f>
        <v>5000</v>
      </c>
      <c r="G9" s="14">
        <f>G10+G11</f>
        <v>135772</v>
      </c>
      <c r="H9" s="14">
        <f t="shared" si="0"/>
        <v>28253640.669369999</v>
      </c>
      <c r="I9" s="14">
        <f>I10+I11</f>
        <v>-222300</v>
      </c>
      <c r="J9" s="14"/>
      <c r="K9" s="14">
        <f t="shared" si="1"/>
        <v>28031340.669369999</v>
      </c>
      <c r="L9" s="14">
        <f>L10+L11</f>
        <v>0</v>
      </c>
      <c r="M9" s="14">
        <f>M10+M11</f>
        <v>115000</v>
      </c>
      <c r="N9" s="14">
        <f t="shared" si="2"/>
        <v>28146340.669369999</v>
      </c>
      <c r="O9" s="14">
        <f>O10+O11</f>
        <v>74920</v>
      </c>
      <c r="P9" s="14">
        <f t="shared" si="3"/>
        <v>28221260.669369999</v>
      </c>
    </row>
    <row r="10" spans="1:16" ht="15.75" x14ac:dyDescent="0.25">
      <c r="A10" s="5" t="s">
        <v>15</v>
      </c>
      <c r="B10" s="2"/>
      <c r="C10" s="2"/>
      <c r="D10" s="3"/>
      <c r="E10" s="16">
        <f>E14+E16+E18+E32+E33+E36</f>
        <v>25849991.566833332</v>
      </c>
      <c r="F10" s="16">
        <f>F14+F16+F18+F32+F33+F36</f>
        <v>5000</v>
      </c>
      <c r="G10" s="16">
        <f>G14+G16+G18+G32+G33+G36</f>
        <v>135772</v>
      </c>
      <c r="H10" s="16">
        <f t="shared" si="0"/>
        <v>25990763.566833332</v>
      </c>
      <c r="I10" s="16">
        <f>I14+I16+I18+I32+I33+I36</f>
        <v>-222300</v>
      </c>
      <c r="J10" s="16"/>
      <c r="K10" s="16">
        <f t="shared" si="1"/>
        <v>25768463.566833332</v>
      </c>
      <c r="L10" s="16">
        <f>L14+L16+L18+L32+L33+L36</f>
        <v>0</v>
      </c>
      <c r="M10" s="16">
        <f>M14+M16+M18+M32+M33+M36</f>
        <v>115000</v>
      </c>
      <c r="N10" s="16">
        <f t="shared" si="2"/>
        <v>25883463.566833332</v>
      </c>
      <c r="O10" s="16">
        <f>O14+O16+O18+O32+O33+O36+O22</f>
        <v>74920</v>
      </c>
      <c r="P10" s="16">
        <f t="shared" si="3"/>
        <v>25958383.566833332</v>
      </c>
    </row>
    <row r="11" spans="1:16" ht="15.75" x14ac:dyDescent="0.25">
      <c r="A11" s="4" t="s">
        <v>16</v>
      </c>
      <c r="B11" s="2"/>
      <c r="C11" s="2"/>
      <c r="D11" s="3"/>
      <c r="E11" s="15">
        <f>E27+E34</f>
        <v>2262877.1025366662</v>
      </c>
      <c r="F11" s="15">
        <f>F27+F34</f>
        <v>0</v>
      </c>
      <c r="G11" s="15">
        <f>G27+G34</f>
        <v>0</v>
      </c>
      <c r="H11" s="15">
        <f t="shared" si="0"/>
        <v>2262877.1025366662</v>
      </c>
      <c r="I11" s="15">
        <f>I27+I34</f>
        <v>0</v>
      </c>
      <c r="J11" s="15"/>
      <c r="K11" s="15">
        <f t="shared" si="1"/>
        <v>2262877.1025366662</v>
      </c>
      <c r="L11" s="15">
        <f>L27+L34</f>
        <v>0</v>
      </c>
      <c r="M11" s="15">
        <f>M27+M34</f>
        <v>0</v>
      </c>
      <c r="N11" s="15">
        <f t="shared" si="2"/>
        <v>2262877.1025366662</v>
      </c>
      <c r="O11" s="15">
        <f>O27+O34</f>
        <v>0</v>
      </c>
      <c r="P11" s="15">
        <f t="shared" si="3"/>
        <v>2262877.1025366662</v>
      </c>
    </row>
    <row r="12" spans="1:16" ht="17.25" x14ac:dyDescent="0.3">
      <c r="A12" s="1" t="s">
        <v>17</v>
      </c>
      <c r="B12" s="2"/>
      <c r="C12" s="2"/>
      <c r="D12" s="3"/>
      <c r="E12" s="14"/>
      <c r="F12" s="14">
        <f>F24</f>
        <v>37800</v>
      </c>
      <c r="G12" s="14">
        <f>G24</f>
        <v>11000</v>
      </c>
      <c r="H12" s="14">
        <f t="shared" si="0"/>
        <v>48800</v>
      </c>
      <c r="I12" s="14">
        <f>I24</f>
        <v>-9517</v>
      </c>
      <c r="J12" s="14"/>
      <c r="K12" s="14">
        <f t="shared" si="1"/>
        <v>39283</v>
      </c>
      <c r="L12" s="14">
        <f>L24</f>
        <v>0</v>
      </c>
      <c r="M12" s="14">
        <f>M24</f>
        <v>0</v>
      </c>
      <c r="N12" s="14">
        <f t="shared" si="2"/>
        <v>39283</v>
      </c>
      <c r="O12" s="14">
        <f>O24</f>
        <v>0</v>
      </c>
      <c r="P12" s="14">
        <f t="shared" si="3"/>
        <v>39283</v>
      </c>
    </row>
    <row r="13" spans="1:16" x14ac:dyDescent="0.25">
      <c r="A13" s="3"/>
      <c r="B13" s="2"/>
      <c r="C13" s="2"/>
      <c r="D13" s="3"/>
      <c r="E13" s="3"/>
      <c r="F13" s="3"/>
      <c r="G13" s="3"/>
      <c r="H13" s="3">
        <f t="shared" si="0"/>
        <v>0</v>
      </c>
      <c r="I13" s="3"/>
      <c r="J13" s="3"/>
      <c r="K13" s="3">
        <f t="shared" si="1"/>
        <v>0</v>
      </c>
      <c r="L13" s="3"/>
      <c r="M13" s="3"/>
      <c r="N13" s="3">
        <f t="shared" si="2"/>
        <v>0</v>
      </c>
      <c r="O13" s="3"/>
      <c r="P13" s="3">
        <f t="shared" si="3"/>
        <v>0</v>
      </c>
    </row>
    <row r="14" spans="1:16" x14ac:dyDescent="0.25">
      <c r="A14" s="8" t="s">
        <v>18</v>
      </c>
      <c r="B14" s="2">
        <v>20</v>
      </c>
      <c r="C14" s="2">
        <v>41</v>
      </c>
      <c r="D14" s="2" t="s">
        <v>19</v>
      </c>
      <c r="E14" s="17">
        <v>2500</v>
      </c>
      <c r="F14" s="17"/>
      <c r="G14" s="17">
        <v>1732</v>
      </c>
      <c r="H14" s="17">
        <f t="shared" si="0"/>
        <v>4232</v>
      </c>
      <c r="I14" s="17"/>
      <c r="J14" s="17"/>
      <c r="K14" s="17">
        <f t="shared" si="1"/>
        <v>4232</v>
      </c>
      <c r="L14" s="17"/>
      <c r="M14" s="17"/>
      <c r="N14" s="17">
        <f t="shared" si="2"/>
        <v>4232</v>
      </c>
      <c r="O14" s="17"/>
      <c r="P14" s="17">
        <f t="shared" si="3"/>
        <v>4232</v>
      </c>
    </row>
    <row r="15" spans="1:16" ht="15.75" x14ac:dyDescent="0.25">
      <c r="A15" s="4"/>
      <c r="B15" s="2"/>
      <c r="C15" s="12"/>
      <c r="D15" s="12"/>
      <c r="E15" s="3"/>
      <c r="F15" s="3"/>
      <c r="G15" s="3"/>
      <c r="H15" s="3">
        <f t="shared" si="0"/>
        <v>0</v>
      </c>
      <c r="I15" s="3"/>
      <c r="J15" s="3"/>
      <c r="K15" s="3">
        <f t="shared" si="1"/>
        <v>0</v>
      </c>
      <c r="L15" s="3"/>
      <c r="M15" s="3"/>
      <c r="N15" s="3">
        <f t="shared" si="2"/>
        <v>0</v>
      </c>
      <c r="O15" s="3"/>
      <c r="P15" s="3">
        <f t="shared" si="3"/>
        <v>0</v>
      </c>
    </row>
    <row r="16" spans="1:16" x14ac:dyDescent="0.25">
      <c r="A16" s="8" t="s">
        <v>20</v>
      </c>
      <c r="B16" s="2">
        <v>20</v>
      </c>
      <c r="C16" s="2">
        <v>50</v>
      </c>
      <c r="D16" s="11"/>
      <c r="E16" s="17">
        <v>15774833</v>
      </c>
      <c r="F16" s="17"/>
      <c r="G16" s="17">
        <v>90313</v>
      </c>
      <c r="H16" s="17">
        <f t="shared" si="0"/>
        <v>15865146</v>
      </c>
      <c r="I16" s="18">
        <v>-209583</v>
      </c>
      <c r="J16" s="18"/>
      <c r="K16" s="17">
        <f t="shared" si="1"/>
        <v>15655563</v>
      </c>
      <c r="L16" s="17"/>
      <c r="M16" s="17">
        <v>88900</v>
      </c>
      <c r="N16" s="17">
        <f t="shared" si="2"/>
        <v>15744463</v>
      </c>
      <c r="O16" s="17">
        <v>-16130</v>
      </c>
      <c r="P16" s="17">
        <f t="shared" si="3"/>
        <v>15728333</v>
      </c>
    </row>
    <row r="17" spans="1:16" x14ac:dyDescent="0.25">
      <c r="A17" s="3"/>
      <c r="B17" s="2"/>
      <c r="C17" s="2"/>
      <c r="D17" s="2"/>
      <c r="E17" s="3"/>
      <c r="F17" s="3"/>
      <c r="G17" s="3"/>
      <c r="H17" s="3">
        <f t="shared" si="0"/>
        <v>0</v>
      </c>
      <c r="I17" s="3"/>
      <c r="J17" s="3"/>
      <c r="K17" s="3">
        <f t="shared" si="1"/>
        <v>0</v>
      </c>
      <c r="L17" s="3"/>
      <c r="M17" s="3"/>
      <c r="N17" s="3">
        <f t="shared" si="2"/>
        <v>0</v>
      </c>
      <c r="O17" s="3"/>
      <c r="P17" s="3">
        <f t="shared" si="3"/>
        <v>0</v>
      </c>
    </row>
    <row r="18" spans="1:16" x14ac:dyDescent="0.25">
      <c r="A18" s="8" t="s">
        <v>21</v>
      </c>
      <c r="B18" s="6"/>
      <c r="C18" s="6"/>
      <c r="D18" s="6"/>
      <c r="E18" s="17">
        <f>E19+E20</f>
        <v>9870558.5668333322</v>
      </c>
      <c r="F18" s="17">
        <f>F19+F20</f>
        <v>5000</v>
      </c>
      <c r="G18" s="17">
        <f>G19+G20</f>
        <v>43727</v>
      </c>
      <c r="H18" s="17">
        <f t="shared" si="0"/>
        <v>9919285.5668333322</v>
      </c>
      <c r="I18" s="17">
        <f>I19+I20</f>
        <v>-12717</v>
      </c>
      <c r="J18" s="17"/>
      <c r="K18" s="17">
        <f t="shared" si="1"/>
        <v>9906568.5668333322</v>
      </c>
      <c r="L18" s="17">
        <f>L19+L20</f>
        <v>0</v>
      </c>
      <c r="M18" s="17">
        <f>M19+M20</f>
        <v>26100</v>
      </c>
      <c r="N18" s="17">
        <f t="shared" si="2"/>
        <v>9932668.5668333322</v>
      </c>
      <c r="O18" s="17">
        <f>O19+O20</f>
        <v>83050</v>
      </c>
      <c r="P18" s="17">
        <f t="shared" si="3"/>
        <v>10015718.566833332</v>
      </c>
    </row>
    <row r="19" spans="1:16" x14ac:dyDescent="0.25">
      <c r="A19" s="9" t="s">
        <v>22</v>
      </c>
      <c r="B19" s="2">
        <v>20</v>
      </c>
      <c r="C19" s="2">
        <v>55</v>
      </c>
      <c r="D19" s="2"/>
      <c r="E19" s="18">
        <v>1353118</v>
      </c>
      <c r="F19" s="18">
        <v>5000</v>
      </c>
      <c r="G19" s="18">
        <v>43727</v>
      </c>
      <c r="H19" s="18">
        <f t="shared" si="0"/>
        <v>1401845</v>
      </c>
      <c r="I19" s="18">
        <v>-12717</v>
      </c>
      <c r="J19" s="18"/>
      <c r="K19" s="18">
        <f t="shared" si="1"/>
        <v>1389128</v>
      </c>
      <c r="L19" s="18"/>
      <c r="M19" s="18">
        <v>26100</v>
      </c>
      <c r="N19" s="18">
        <f t="shared" si="2"/>
        <v>1415228</v>
      </c>
      <c r="O19" s="18">
        <v>36050</v>
      </c>
      <c r="P19" s="18">
        <f t="shared" si="3"/>
        <v>1451278</v>
      </c>
    </row>
    <row r="20" spans="1:16" x14ac:dyDescent="0.25">
      <c r="A20" s="9" t="s">
        <v>23</v>
      </c>
      <c r="B20" s="2">
        <v>20</v>
      </c>
      <c r="C20" s="2">
        <v>55</v>
      </c>
      <c r="D20" s="2" t="s">
        <v>24</v>
      </c>
      <c r="E20" s="18">
        <v>8517440.5668333322</v>
      </c>
      <c r="F20" s="18"/>
      <c r="G20" s="18"/>
      <c r="H20" s="18">
        <f t="shared" si="0"/>
        <v>8517440.5668333322</v>
      </c>
      <c r="I20" s="18"/>
      <c r="J20" s="18"/>
      <c r="K20" s="18">
        <f t="shared" si="1"/>
        <v>8517440.5668333322</v>
      </c>
      <c r="L20" s="18"/>
      <c r="M20" s="18"/>
      <c r="N20" s="18">
        <f t="shared" si="2"/>
        <v>8517440.5668333322</v>
      </c>
      <c r="O20" s="18">
        <v>47000</v>
      </c>
      <c r="P20" s="18">
        <f t="shared" si="3"/>
        <v>8564440.5668333322</v>
      </c>
    </row>
    <row r="21" spans="1:16" x14ac:dyDescent="0.25">
      <c r="A21" s="9"/>
      <c r="B21" s="2"/>
      <c r="C21" s="2"/>
      <c r="D21" s="2"/>
      <c r="E21" s="3"/>
      <c r="F21" s="3"/>
      <c r="G21" s="3"/>
      <c r="H21" s="18">
        <f t="shared" si="0"/>
        <v>0</v>
      </c>
      <c r="I21" s="3"/>
      <c r="J21" s="3"/>
      <c r="K21" s="18">
        <f t="shared" si="1"/>
        <v>0</v>
      </c>
      <c r="L21" s="3"/>
      <c r="M21" s="3"/>
      <c r="N21" s="18">
        <f t="shared" si="2"/>
        <v>0</v>
      </c>
      <c r="O21" s="3"/>
      <c r="P21" s="18">
        <f t="shared" si="3"/>
        <v>0</v>
      </c>
    </row>
    <row r="22" spans="1:16" x14ac:dyDescent="0.25">
      <c r="A22" s="8" t="s">
        <v>41</v>
      </c>
      <c r="B22" s="2">
        <v>20</v>
      </c>
      <c r="C22" s="2">
        <v>60</v>
      </c>
      <c r="D22" s="2"/>
      <c r="E22" s="3"/>
      <c r="F22" s="3"/>
      <c r="G22" s="3"/>
      <c r="H22" s="18"/>
      <c r="I22" s="3"/>
      <c r="J22" s="3"/>
      <c r="K22" s="18"/>
      <c r="L22" s="3"/>
      <c r="M22" s="3"/>
      <c r="N22" s="18"/>
      <c r="O22" s="17">
        <v>8000</v>
      </c>
      <c r="P22" s="18">
        <f t="shared" si="3"/>
        <v>8000</v>
      </c>
    </row>
    <row r="23" spans="1:16" x14ac:dyDescent="0.25">
      <c r="A23" s="9"/>
      <c r="B23" s="2"/>
      <c r="C23" s="2"/>
      <c r="D23" s="2"/>
      <c r="E23" s="3"/>
      <c r="F23" s="3"/>
      <c r="G23" s="3"/>
      <c r="H23" s="18"/>
      <c r="I23" s="3"/>
      <c r="J23" s="3"/>
      <c r="K23" s="18"/>
      <c r="L23" s="3"/>
      <c r="M23" s="3"/>
      <c r="N23" s="18"/>
      <c r="O23" s="3"/>
      <c r="P23" s="18">
        <f t="shared" si="3"/>
        <v>0</v>
      </c>
    </row>
    <row r="24" spans="1:16" x14ac:dyDescent="0.25">
      <c r="A24" s="8" t="s">
        <v>25</v>
      </c>
      <c r="B24" s="2"/>
      <c r="C24" s="2"/>
      <c r="D24" s="2"/>
      <c r="E24" s="17"/>
      <c r="F24" s="17">
        <f>F25</f>
        <v>37800</v>
      </c>
      <c r="G24" s="17">
        <f>G25</f>
        <v>11000</v>
      </c>
      <c r="H24" s="17">
        <f t="shared" si="0"/>
        <v>48800</v>
      </c>
      <c r="I24" s="17">
        <f>I25</f>
        <v>-9517</v>
      </c>
      <c r="J24" s="17"/>
      <c r="K24" s="17">
        <f t="shared" si="1"/>
        <v>39283</v>
      </c>
      <c r="L24" s="17"/>
      <c r="M24" s="17"/>
      <c r="N24" s="17">
        <f t="shared" si="2"/>
        <v>39283</v>
      </c>
      <c r="O24" s="17"/>
      <c r="P24" s="17">
        <f t="shared" si="3"/>
        <v>39283</v>
      </c>
    </row>
    <row r="25" spans="1:16" x14ac:dyDescent="0.25">
      <c r="A25" s="9" t="s">
        <v>26</v>
      </c>
      <c r="B25" s="2">
        <v>20</v>
      </c>
      <c r="C25" s="2">
        <v>15</v>
      </c>
      <c r="D25" s="2" t="s">
        <v>27</v>
      </c>
      <c r="E25" s="3"/>
      <c r="F25" s="18">
        <v>37800</v>
      </c>
      <c r="G25" s="18">
        <v>11000</v>
      </c>
      <c r="H25" s="18">
        <f t="shared" si="0"/>
        <v>48800</v>
      </c>
      <c r="I25" s="18">
        <v>-9517</v>
      </c>
      <c r="J25" s="18"/>
      <c r="K25" s="18">
        <f t="shared" si="1"/>
        <v>39283</v>
      </c>
      <c r="L25" s="18"/>
      <c r="M25" s="18"/>
      <c r="N25" s="18">
        <f t="shared" si="2"/>
        <v>39283</v>
      </c>
      <c r="O25" s="18"/>
      <c r="P25" s="18">
        <f t="shared" si="3"/>
        <v>39283</v>
      </c>
    </row>
    <row r="26" spans="1:16" x14ac:dyDescent="0.25">
      <c r="A26" s="9"/>
      <c r="B26" s="2"/>
      <c r="C26" s="2"/>
      <c r="D26" s="2"/>
      <c r="E26" s="3"/>
      <c r="F26" s="3"/>
      <c r="G26" s="3"/>
      <c r="H26" s="18">
        <f t="shared" si="0"/>
        <v>0</v>
      </c>
      <c r="I26" s="3"/>
      <c r="J26" s="3"/>
      <c r="K26" s="18">
        <f t="shared" si="1"/>
        <v>0</v>
      </c>
      <c r="L26" s="3"/>
      <c r="M26" s="3"/>
      <c r="N26" s="18">
        <f t="shared" si="2"/>
        <v>0</v>
      </c>
      <c r="O26" s="3"/>
      <c r="P26" s="18">
        <f t="shared" si="3"/>
        <v>0</v>
      </c>
    </row>
    <row r="27" spans="1:16" x14ac:dyDescent="0.25">
      <c r="A27" s="8" t="s">
        <v>16</v>
      </c>
      <c r="B27" s="6"/>
      <c r="C27" s="6"/>
      <c r="D27" s="6"/>
      <c r="E27" s="17">
        <f>E28+E29</f>
        <v>2254996.1025366662</v>
      </c>
      <c r="F27" s="17">
        <f>F28+F29</f>
        <v>0</v>
      </c>
      <c r="G27" s="17">
        <f>G28+G29</f>
        <v>0</v>
      </c>
      <c r="H27" s="17">
        <f t="shared" si="0"/>
        <v>2254996.1025366662</v>
      </c>
      <c r="I27" s="17">
        <f>I28+I29</f>
        <v>0</v>
      </c>
      <c r="J27" s="17"/>
      <c r="K27" s="17">
        <f t="shared" si="1"/>
        <v>2254996.1025366662</v>
      </c>
      <c r="L27" s="17"/>
      <c r="M27" s="17"/>
      <c r="N27" s="17">
        <f t="shared" si="2"/>
        <v>2254996.1025366662</v>
      </c>
      <c r="O27" s="17"/>
      <c r="P27" s="17">
        <f t="shared" si="3"/>
        <v>2254996.1025366662</v>
      </c>
    </row>
    <row r="28" spans="1:16" x14ac:dyDescent="0.25">
      <c r="A28" s="10" t="s">
        <v>28</v>
      </c>
      <c r="B28" s="2">
        <v>10</v>
      </c>
      <c r="C28" s="2">
        <v>601</v>
      </c>
      <c r="D28" s="2"/>
      <c r="E28" s="18">
        <v>386603</v>
      </c>
      <c r="F28" s="18"/>
      <c r="G28" s="18"/>
      <c r="H28" s="18">
        <f t="shared" si="0"/>
        <v>386603</v>
      </c>
      <c r="I28" s="18"/>
      <c r="J28" s="18"/>
      <c r="K28" s="18">
        <f t="shared" si="1"/>
        <v>386603</v>
      </c>
      <c r="L28" s="18"/>
      <c r="M28" s="18"/>
      <c r="N28" s="18">
        <f t="shared" si="2"/>
        <v>386603</v>
      </c>
      <c r="O28" s="18"/>
      <c r="P28" s="18">
        <f t="shared" si="3"/>
        <v>386603</v>
      </c>
    </row>
    <row r="29" spans="1:16" x14ac:dyDescent="0.25">
      <c r="A29" s="10" t="s">
        <v>29</v>
      </c>
      <c r="B29" s="2">
        <v>10</v>
      </c>
      <c r="C29" s="2">
        <v>601</v>
      </c>
      <c r="D29" s="2" t="s">
        <v>24</v>
      </c>
      <c r="E29" s="18">
        <v>1868393.1025366662</v>
      </c>
      <c r="F29" s="18"/>
      <c r="G29" s="18"/>
      <c r="H29" s="18">
        <f t="shared" si="0"/>
        <v>1868393.1025366662</v>
      </c>
      <c r="I29" s="18"/>
      <c r="J29" s="18"/>
      <c r="K29" s="18">
        <f t="shared" si="1"/>
        <v>1868393.1025366662</v>
      </c>
      <c r="L29" s="18"/>
      <c r="M29" s="18"/>
      <c r="N29" s="18">
        <f t="shared" si="2"/>
        <v>1868393.1025366662</v>
      </c>
      <c r="O29" s="18"/>
      <c r="P29" s="18">
        <f t="shared" si="3"/>
        <v>1868393.1025366662</v>
      </c>
    </row>
    <row r="30" spans="1:16" x14ac:dyDescent="0.25">
      <c r="A30" s="3"/>
      <c r="B30" s="2"/>
      <c r="C30" s="2"/>
      <c r="D30" s="3"/>
      <c r="E30" s="3"/>
      <c r="F30" s="3"/>
      <c r="G30" s="3"/>
      <c r="H30" s="3">
        <f t="shared" si="0"/>
        <v>0</v>
      </c>
      <c r="I30" s="3"/>
      <c r="J30" s="3"/>
      <c r="K30" s="3">
        <f t="shared" si="1"/>
        <v>0</v>
      </c>
      <c r="L30" s="3"/>
      <c r="M30" s="3"/>
      <c r="N30" s="3">
        <f t="shared" si="2"/>
        <v>0</v>
      </c>
      <c r="O30" s="3"/>
      <c r="P30" s="3">
        <f t="shared" si="3"/>
        <v>0</v>
      </c>
    </row>
    <row r="31" spans="1:16" x14ac:dyDescent="0.25">
      <c r="A31" s="8" t="s">
        <v>30</v>
      </c>
      <c r="B31" s="6"/>
      <c r="C31" s="6"/>
      <c r="D31" s="7"/>
      <c r="E31" s="17">
        <f>E32+E33+E34</f>
        <v>178881</v>
      </c>
      <c r="F31" s="17">
        <f>F32+F33+F34</f>
        <v>0</v>
      </c>
      <c r="G31" s="17">
        <f>G32+G33+G34</f>
        <v>0</v>
      </c>
      <c r="H31" s="17">
        <f t="shared" si="0"/>
        <v>178881</v>
      </c>
      <c r="I31" s="17">
        <f>I32+I33+I34</f>
        <v>0</v>
      </c>
      <c r="J31" s="17"/>
      <c r="K31" s="17">
        <f t="shared" si="1"/>
        <v>178881</v>
      </c>
      <c r="L31" s="17"/>
      <c r="M31" s="17"/>
      <c r="N31" s="17">
        <f t="shared" si="2"/>
        <v>178881</v>
      </c>
      <c r="O31" s="17"/>
      <c r="P31" s="17">
        <f t="shared" si="3"/>
        <v>178881</v>
      </c>
    </row>
    <row r="32" spans="1:16" x14ac:dyDescent="0.25">
      <c r="A32" s="9" t="s">
        <v>20</v>
      </c>
      <c r="B32" s="2">
        <v>44</v>
      </c>
      <c r="C32" s="2">
        <v>50</v>
      </c>
      <c r="D32" s="2"/>
      <c r="E32" s="18">
        <v>106000</v>
      </c>
      <c r="F32" s="18"/>
      <c r="G32" s="18"/>
      <c r="H32" s="18">
        <f t="shared" si="0"/>
        <v>106000</v>
      </c>
      <c r="I32" s="18"/>
      <c r="J32" s="18"/>
      <c r="K32" s="18">
        <f t="shared" si="1"/>
        <v>106000</v>
      </c>
      <c r="L32" s="18"/>
      <c r="M32" s="18"/>
      <c r="N32" s="18">
        <f t="shared" si="2"/>
        <v>106000</v>
      </c>
      <c r="O32" s="18"/>
      <c r="P32" s="18">
        <f t="shared" si="3"/>
        <v>106000</v>
      </c>
    </row>
    <row r="33" spans="1:16" x14ac:dyDescent="0.25">
      <c r="A33" s="9" t="s">
        <v>22</v>
      </c>
      <c r="B33" s="2">
        <v>44</v>
      </c>
      <c r="C33" s="2">
        <v>55</v>
      </c>
      <c r="D33" s="2"/>
      <c r="E33" s="18">
        <v>65000</v>
      </c>
      <c r="F33" s="18"/>
      <c r="G33" s="18"/>
      <c r="H33" s="18">
        <f t="shared" si="0"/>
        <v>65000</v>
      </c>
      <c r="I33" s="18"/>
      <c r="J33" s="18"/>
      <c r="K33" s="18">
        <f t="shared" si="1"/>
        <v>65000</v>
      </c>
      <c r="L33" s="18"/>
      <c r="M33" s="18"/>
      <c r="N33" s="18">
        <f t="shared" si="2"/>
        <v>65000</v>
      </c>
      <c r="O33" s="18"/>
      <c r="P33" s="18">
        <f t="shared" si="3"/>
        <v>65000</v>
      </c>
    </row>
    <row r="34" spans="1:16" x14ac:dyDescent="0.25">
      <c r="A34" s="10" t="s">
        <v>28</v>
      </c>
      <c r="B34" s="2">
        <v>44</v>
      </c>
      <c r="C34" s="2">
        <v>601</v>
      </c>
      <c r="D34" s="2"/>
      <c r="E34" s="18">
        <v>7881</v>
      </c>
      <c r="F34" s="18"/>
      <c r="G34" s="18"/>
      <c r="H34" s="18">
        <f t="shared" si="0"/>
        <v>7881</v>
      </c>
      <c r="I34" s="18"/>
      <c r="J34" s="18"/>
      <c r="K34" s="18">
        <f t="shared" si="1"/>
        <v>7881</v>
      </c>
      <c r="L34" s="18"/>
      <c r="M34" s="18"/>
      <c r="N34" s="18">
        <f t="shared" si="2"/>
        <v>7881</v>
      </c>
      <c r="O34" s="18"/>
      <c r="P34" s="18">
        <f t="shared" si="3"/>
        <v>7881</v>
      </c>
    </row>
    <row r="35" spans="1:16" x14ac:dyDescent="0.25">
      <c r="A35" s="9"/>
      <c r="B35" s="2"/>
      <c r="C35" s="2"/>
      <c r="D35" s="2"/>
      <c r="E35" s="18"/>
      <c r="F35" s="18"/>
      <c r="G35" s="18"/>
      <c r="H35" s="18">
        <f t="shared" si="0"/>
        <v>0</v>
      </c>
      <c r="I35" s="18"/>
      <c r="J35" s="18"/>
      <c r="K35" s="18">
        <f t="shared" si="1"/>
        <v>0</v>
      </c>
      <c r="L35" s="18"/>
      <c r="M35" s="18"/>
      <c r="N35" s="18">
        <f t="shared" si="2"/>
        <v>0</v>
      </c>
      <c r="O35" s="18"/>
      <c r="P35" s="18">
        <f t="shared" si="3"/>
        <v>0</v>
      </c>
    </row>
    <row r="36" spans="1:16" x14ac:dyDescent="0.25">
      <c r="A36" s="8" t="s">
        <v>31</v>
      </c>
      <c r="B36" s="6">
        <v>60</v>
      </c>
      <c r="C36" s="6">
        <v>61</v>
      </c>
      <c r="D36" s="13"/>
      <c r="E36" s="17">
        <v>31100</v>
      </c>
      <c r="F36" s="17"/>
      <c r="G36" s="17"/>
      <c r="H36" s="17">
        <f t="shared" si="0"/>
        <v>31100</v>
      </c>
      <c r="I36" s="17"/>
      <c r="J36" s="17"/>
      <c r="K36" s="17">
        <f t="shared" si="1"/>
        <v>31100</v>
      </c>
      <c r="L36" s="17"/>
      <c r="M36" s="17"/>
      <c r="N36" s="17">
        <f t="shared" si="2"/>
        <v>31100</v>
      </c>
      <c r="O36" s="17"/>
      <c r="P36" s="17">
        <f t="shared" si="3"/>
        <v>31100</v>
      </c>
    </row>
    <row r="37" spans="1:16" x14ac:dyDescent="0.25">
      <c r="A37" s="3"/>
      <c r="B37" s="2"/>
      <c r="C37" s="2"/>
      <c r="D37" s="3"/>
      <c r="E37" s="3"/>
      <c r="F37" s="3"/>
      <c r="G37" s="3"/>
      <c r="H37" s="3">
        <f t="shared" si="0"/>
        <v>0</v>
      </c>
      <c r="I37" s="3"/>
      <c r="J37" s="3"/>
      <c r="K37" s="3">
        <f t="shared" si="1"/>
        <v>0</v>
      </c>
      <c r="L37" s="3"/>
      <c r="M37" s="3"/>
      <c r="N37" s="3">
        <f t="shared" si="2"/>
        <v>0</v>
      </c>
      <c r="O37" s="3"/>
      <c r="P37" s="3">
        <f t="shared" si="3"/>
        <v>0</v>
      </c>
    </row>
    <row r="38" spans="1:16" x14ac:dyDescent="0.25">
      <c r="A38" s="3"/>
      <c r="B38" s="2"/>
      <c r="C38" s="2"/>
      <c r="D38" s="3"/>
      <c r="E38" s="3"/>
      <c r="F38" s="3"/>
      <c r="G38" s="3"/>
      <c r="H38" s="3">
        <f t="shared" si="0"/>
        <v>0</v>
      </c>
      <c r="I38" s="3"/>
      <c r="J38" s="3"/>
      <c r="K38" s="3">
        <f t="shared" si="1"/>
        <v>0</v>
      </c>
      <c r="L38" s="3"/>
      <c r="M38" s="3"/>
      <c r="N38" s="3">
        <f t="shared" si="2"/>
        <v>0</v>
      </c>
      <c r="O38" s="3"/>
      <c r="P38" s="3">
        <f t="shared" si="3"/>
        <v>0</v>
      </c>
    </row>
    <row r="39" spans="1:16" ht="17.25" x14ac:dyDescent="0.3">
      <c r="A39" s="1" t="s">
        <v>32</v>
      </c>
      <c r="B39" s="2"/>
      <c r="C39" s="2"/>
      <c r="D39" s="3"/>
      <c r="E39" s="14">
        <f>E40</f>
        <v>11803169.364690596</v>
      </c>
      <c r="F39" s="14">
        <f>F40+F43</f>
        <v>31367</v>
      </c>
      <c r="G39" s="14">
        <f>G40+G43</f>
        <v>633769</v>
      </c>
      <c r="H39" s="14">
        <f t="shared" si="0"/>
        <v>12468305.364690596</v>
      </c>
      <c r="I39" s="14">
        <f>I40+I43</f>
        <v>163567</v>
      </c>
      <c r="J39" s="14"/>
      <c r="K39" s="14">
        <f t="shared" si="1"/>
        <v>12631872.364690596</v>
      </c>
      <c r="L39" s="14">
        <f>L40+L43</f>
        <v>0</v>
      </c>
      <c r="M39" s="14">
        <f>M40+M43</f>
        <v>120000</v>
      </c>
      <c r="N39" s="14">
        <f t="shared" si="2"/>
        <v>12751872.364690596</v>
      </c>
      <c r="O39" s="14">
        <f>O40+O43</f>
        <v>35655</v>
      </c>
      <c r="P39" s="14">
        <f t="shared" si="3"/>
        <v>12787527.364690596</v>
      </c>
    </row>
    <row r="40" spans="1:16" ht="17.25" x14ac:dyDescent="0.3">
      <c r="A40" s="1" t="s">
        <v>14</v>
      </c>
      <c r="B40" s="2"/>
      <c r="C40" s="2"/>
      <c r="D40" s="3"/>
      <c r="E40" s="14">
        <f>E41+E42</f>
        <v>11803169.364690596</v>
      </c>
      <c r="F40" s="14">
        <f>F41+F42</f>
        <v>11000</v>
      </c>
      <c r="G40" s="14">
        <f>G41+G42</f>
        <v>136189</v>
      </c>
      <c r="H40" s="14">
        <f t="shared" si="0"/>
        <v>11950358.364690596</v>
      </c>
      <c r="I40" s="14">
        <f>I41+I42</f>
        <v>166975</v>
      </c>
      <c r="J40" s="14"/>
      <c r="K40" s="14">
        <f t="shared" si="1"/>
        <v>12117333.364690596</v>
      </c>
      <c r="L40" s="14">
        <f>L41+L42</f>
        <v>0</v>
      </c>
      <c r="M40" s="14">
        <f>M41+M42</f>
        <v>120000</v>
      </c>
      <c r="N40" s="14">
        <f t="shared" si="2"/>
        <v>12237333.364690596</v>
      </c>
      <c r="O40" s="14">
        <f>O41+O42</f>
        <v>35655</v>
      </c>
      <c r="P40" s="14">
        <f t="shared" si="3"/>
        <v>12272988.364690596</v>
      </c>
    </row>
    <row r="41" spans="1:16" ht="15.75" x14ac:dyDescent="0.25">
      <c r="A41" s="5" t="s">
        <v>15</v>
      </c>
      <c r="B41" s="2"/>
      <c r="C41" s="2"/>
      <c r="D41" s="3"/>
      <c r="E41" s="16">
        <f>E45+E47+E49+E64+E67</f>
        <v>10738714.567955498</v>
      </c>
      <c r="F41" s="16">
        <f>F45+F47+F49+F64+F67</f>
        <v>11000</v>
      </c>
      <c r="G41" s="16">
        <f>G45+G47+G49+G64+G67</f>
        <v>136189</v>
      </c>
      <c r="H41" s="16">
        <f t="shared" si="0"/>
        <v>10885903.567955498</v>
      </c>
      <c r="I41" s="16">
        <f>I45+I47+I49+I64+I67</f>
        <v>166975</v>
      </c>
      <c r="J41" s="16"/>
      <c r="K41" s="16">
        <f t="shared" si="1"/>
        <v>11052878.567955498</v>
      </c>
      <c r="L41" s="16">
        <f>L45+L47+L49+L64+L67</f>
        <v>0</v>
      </c>
      <c r="M41" s="16">
        <f>M45+M47+M49+M64+M67</f>
        <v>120000</v>
      </c>
      <c r="N41" s="16">
        <f t="shared" si="2"/>
        <v>11172878.567955498</v>
      </c>
      <c r="O41" s="16">
        <f>O45+O47+O49+O64+O67+O53</f>
        <v>35655</v>
      </c>
      <c r="P41" s="16">
        <f t="shared" si="3"/>
        <v>11208533.567955498</v>
      </c>
    </row>
    <row r="42" spans="1:16" ht="15.75" x14ac:dyDescent="0.25">
      <c r="A42" s="4" t="s">
        <v>16</v>
      </c>
      <c r="B42" s="2"/>
      <c r="C42" s="2"/>
      <c r="D42" s="3"/>
      <c r="E42" s="15">
        <f>E59+E65</f>
        <v>1064454.7967350993</v>
      </c>
      <c r="F42" s="15">
        <f>F59+F65</f>
        <v>0</v>
      </c>
      <c r="G42" s="15">
        <f>G59+G65</f>
        <v>0</v>
      </c>
      <c r="H42" s="15">
        <f t="shared" si="0"/>
        <v>1064454.7967350993</v>
      </c>
      <c r="I42" s="15">
        <f>I59+I65</f>
        <v>0</v>
      </c>
      <c r="J42" s="15"/>
      <c r="K42" s="15">
        <f t="shared" si="1"/>
        <v>1064454.7967350993</v>
      </c>
      <c r="L42" s="15">
        <f>L59+L65</f>
        <v>0</v>
      </c>
      <c r="M42" s="15">
        <f>M59+M65</f>
        <v>0</v>
      </c>
      <c r="N42" s="15">
        <f t="shared" si="2"/>
        <v>1064454.7967350993</v>
      </c>
      <c r="O42" s="15">
        <f>O59+O65</f>
        <v>0</v>
      </c>
      <c r="P42" s="15">
        <f t="shared" si="3"/>
        <v>1064454.7967350993</v>
      </c>
    </row>
    <row r="43" spans="1:16" ht="17.25" x14ac:dyDescent="0.3">
      <c r="A43" s="1" t="s">
        <v>17</v>
      </c>
      <c r="B43" s="2"/>
      <c r="C43" s="2"/>
      <c r="D43" s="3"/>
      <c r="E43" s="14"/>
      <c r="F43" s="14">
        <f>F55</f>
        <v>20367</v>
      </c>
      <c r="G43" s="14">
        <f>G55</f>
        <v>497580</v>
      </c>
      <c r="H43" s="14">
        <f t="shared" si="0"/>
        <v>517947</v>
      </c>
      <c r="I43" s="14">
        <f>I55</f>
        <v>-3408</v>
      </c>
      <c r="J43" s="14"/>
      <c r="K43" s="14">
        <f t="shared" si="1"/>
        <v>514539</v>
      </c>
      <c r="L43" s="14">
        <f>L55</f>
        <v>0</v>
      </c>
      <c r="M43" s="14">
        <f>M55</f>
        <v>0</v>
      </c>
      <c r="N43" s="14">
        <f t="shared" si="2"/>
        <v>514539</v>
      </c>
      <c r="O43" s="14">
        <f>O55</f>
        <v>0</v>
      </c>
      <c r="P43" s="14">
        <f t="shared" si="3"/>
        <v>514539</v>
      </c>
    </row>
    <row r="44" spans="1:16" x14ac:dyDescent="0.25">
      <c r="A44" s="3"/>
      <c r="B44" s="2"/>
      <c r="C44" s="2"/>
      <c r="D44" s="3"/>
      <c r="E44" s="3"/>
      <c r="F44" s="3"/>
      <c r="G44" s="3"/>
      <c r="H44" s="3">
        <f t="shared" si="0"/>
        <v>0</v>
      </c>
      <c r="I44" s="3"/>
      <c r="J44" s="3"/>
      <c r="K44" s="3">
        <f t="shared" si="1"/>
        <v>0</v>
      </c>
      <c r="L44" s="3"/>
      <c r="M44" s="3"/>
      <c r="N44" s="3">
        <f t="shared" si="2"/>
        <v>0</v>
      </c>
      <c r="O44" s="3"/>
      <c r="P44" s="3">
        <f t="shared" si="3"/>
        <v>0</v>
      </c>
    </row>
    <row r="45" spans="1:16" x14ac:dyDescent="0.25">
      <c r="A45" s="8" t="s">
        <v>18</v>
      </c>
      <c r="B45" s="2">
        <v>20</v>
      </c>
      <c r="C45" s="2">
        <v>41</v>
      </c>
      <c r="D45" s="2" t="s">
        <v>19</v>
      </c>
      <c r="E45" s="17">
        <v>1500</v>
      </c>
      <c r="F45" s="17"/>
      <c r="G45" s="17">
        <v>836</v>
      </c>
      <c r="H45" s="17">
        <f t="shared" si="0"/>
        <v>2336</v>
      </c>
      <c r="I45" s="17"/>
      <c r="J45" s="17"/>
      <c r="K45" s="17">
        <f t="shared" si="1"/>
        <v>2336</v>
      </c>
      <c r="L45" s="17"/>
      <c r="M45" s="17"/>
      <c r="N45" s="17">
        <f t="shared" si="2"/>
        <v>2336</v>
      </c>
      <c r="O45" s="17"/>
      <c r="P45" s="17">
        <f t="shared" si="3"/>
        <v>2336</v>
      </c>
    </row>
    <row r="46" spans="1:16" ht="15.75" x14ac:dyDescent="0.25">
      <c r="A46" s="4"/>
      <c r="B46" s="2"/>
      <c r="C46" s="12"/>
      <c r="D46" s="12"/>
      <c r="E46" s="3"/>
      <c r="F46" s="3"/>
      <c r="G46" s="3"/>
      <c r="H46" s="3">
        <f t="shared" si="0"/>
        <v>0</v>
      </c>
      <c r="I46" s="3"/>
      <c r="J46" s="3"/>
      <c r="K46" s="3">
        <f t="shared" si="1"/>
        <v>0</v>
      </c>
      <c r="L46" s="3"/>
      <c r="M46" s="3"/>
      <c r="N46" s="3">
        <f t="shared" si="2"/>
        <v>0</v>
      </c>
      <c r="O46" s="3"/>
      <c r="P46" s="3">
        <f t="shared" si="3"/>
        <v>0</v>
      </c>
    </row>
    <row r="47" spans="1:16" x14ac:dyDescent="0.25">
      <c r="A47" s="8" t="s">
        <v>20</v>
      </c>
      <c r="B47" s="2">
        <v>20</v>
      </c>
      <c r="C47" s="2">
        <v>50</v>
      </c>
      <c r="D47" s="11"/>
      <c r="E47" s="17">
        <v>6036237</v>
      </c>
      <c r="F47" s="17"/>
      <c r="G47" s="17">
        <v>133635</v>
      </c>
      <c r="H47" s="17">
        <f t="shared" si="0"/>
        <v>6169872</v>
      </c>
      <c r="I47" s="18">
        <v>164000</v>
      </c>
      <c r="J47" s="18"/>
      <c r="K47" s="17">
        <f t="shared" si="1"/>
        <v>6333872</v>
      </c>
      <c r="L47" s="17"/>
      <c r="M47" s="17">
        <v>120000</v>
      </c>
      <c r="N47" s="17">
        <f t="shared" si="2"/>
        <v>6453872</v>
      </c>
      <c r="O47" s="17">
        <v>33930</v>
      </c>
      <c r="P47" s="17">
        <f t="shared" si="3"/>
        <v>6487802</v>
      </c>
    </row>
    <row r="48" spans="1:16" x14ac:dyDescent="0.25">
      <c r="A48" s="3"/>
      <c r="B48" s="2"/>
      <c r="C48" s="2"/>
      <c r="D48" s="2"/>
      <c r="E48" s="3"/>
      <c r="F48" s="3"/>
      <c r="G48" s="3"/>
      <c r="H48" s="3">
        <f t="shared" si="0"/>
        <v>0</v>
      </c>
      <c r="I48" s="3"/>
      <c r="J48" s="3"/>
      <c r="K48" s="3">
        <f t="shared" si="1"/>
        <v>0</v>
      </c>
      <c r="L48" s="3"/>
      <c r="M48" s="3"/>
      <c r="N48" s="3">
        <f t="shared" si="2"/>
        <v>0</v>
      </c>
      <c r="O48" s="3"/>
      <c r="P48" s="3">
        <f t="shared" si="3"/>
        <v>0</v>
      </c>
    </row>
    <row r="49" spans="1:16" x14ac:dyDescent="0.25">
      <c r="A49" s="8" t="s">
        <v>21</v>
      </c>
      <c r="B49" s="6"/>
      <c r="C49" s="6"/>
      <c r="D49" s="6"/>
      <c r="E49" s="17">
        <f>E50+E51</f>
        <v>4606377.5679554977</v>
      </c>
      <c r="F49" s="17">
        <f>F50+F51</f>
        <v>11000</v>
      </c>
      <c r="G49" s="17">
        <f>G50+G51</f>
        <v>1718</v>
      </c>
      <c r="H49" s="17">
        <f t="shared" si="0"/>
        <v>4619095.5679554977</v>
      </c>
      <c r="I49" s="17">
        <f>I50+I51</f>
        <v>2975</v>
      </c>
      <c r="J49" s="17"/>
      <c r="K49" s="17">
        <f t="shared" si="1"/>
        <v>4622070.5679554977</v>
      </c>
      <c r="L49" s="17"/>
      <c r="M49" s="17"/>
      <c r="N49" s="17">
        <f t="shared" si="2"/>
        <v>4622070.5679554977</v>
      </c>
      <c r="O49" s="17">
        <f>O50+O51</f>
        <v>-10275</v>
      </c>
      <c r="P49" s="17">
        <f t="shared" si="3"/>
        <v>4611795.5679554977</v>
      </c>
    </row>
    <row r="50" spans="1:16" x14ac:dyDescent="0.25">
      <c r="A50" s="9" t="s">
        <v>22</v>
      </c>
      <c r="B50" s="2">
        <v>20</v>
      </c>
      <c r="C50" s="2">
        <v>55</v>
      </c>
      <c r="D50" s="2"/>
      <c r="E50" s="18">
        <v>781055</v>
      </c>
      <c r="F50" s="18">
        <v>11000</v>
      </c>
      <c r="G50" s="18">
        <v>1718</v>
      </c>
      <c r="H50" s="18">
        <f t="shared" si="0"/>
        <v>793773</v>
      </c>
      <c r="I50" s="18">
        <v>2975</v>
      </c>
      <c r="J50" s="18"/>
      <c r="K50" s="18">
        <f t="shared" si="1"/>
        <v>796748</v>
      </c>
      <c r="L50" s="18"/>
      <c r="M50" s="18"/>
      <c r="N50" s="18">
        <f t="shared" si="2"/>
        <v>796748</v>
      </c>
      <c r="O50" s="18">
        <v>36725</v>
      </c>
      <c r="P50" s="18">
        <f t="shared" si="3"/>
        <v>833473</v>
      </c>
    </row>
    <row r="51" spans="1:16" x14ac:dyDescent="0.25">
      <c r="A51" s="9" t="s">
        <v>23</v>
      </c>
      <c r="B51" s="2">
        <v>20</v>
      </c>
      <c r="C51" s="2">
        <v>55</v>
      </c>
      <c r="D51" s="2" t="s">
        <v>24</v>
      </c>
      <c r="E51" s="18">
        <v>3825322.5679554977</v>
      </c>
      <c r="F51" s="18"/>
      <c r="G51" s="18"/>
      <c r="H51" s="18">
        <f t="shared" si="0"/>
        <v>3825322.5679554977</v>
      </c>
      <c r="I51" s="18"/>
      <c r="J51" s="18"/>
      <c r="K51" s="18">
        <f t="shared" si="1"/>
        <v>3825322.5679554977</v>
      </c>
      <c r="L51" s="18"/>
      <c r="M51" s="18"/>
      <c r="N51" s="18">
        <f t="shared" si="2"/>
        <v>3825322.5679554977</v>
      </c>
      <c r="O51" s="18">
        <v>-47000</v>
      </c>
      <c r="P51" s="18">
        <f t="shared" si="3"/>
        <v>3778322.5679554977</v>
      </c>
    </row>
    <row r="52" spans="1:16" x14ac:dyDescent="0.25">
      <c r="A52" s="9"/>
      <c r="B52" s="2"/>
      <c r="C52" s="2"/>
      <c r="D52" s="2"/>
      <c r="E52" s="18"/>
      <c r="F52" s="18"/>
      <c r="G52" s="18"/>
      <c r="H52" s="18">
        <f t="shared" si="0"/>
        <v>0</v>
      </c>
      <c r="I52" s="18"/>
      <c r="J52" s="18"/>
      <c r="K52" s="18">
        <f t="shared" si="1"/>
        <v>0</v>
      </c>
      <c r="L52" s="18"/>
      <c r="M52" s="18"/>
      <c r="N52" s="18">
        <f t="shared" si="2"/>
        <v>0</v>
      </c>
      <c r="O52" s="18"/>
      <c r="P52" s="18">
        <f t="shared" si="3"/>
        <v>0</v>
      </c>
    </row>
    <row r="53" spans="1:16" x14ac:dyDescent="0.25">
      <c r="A53" s="8" t="s">
        <v>41</v>
      </c>
      <c r="B53" s="2">
        <v>20</v>
      </c>
      <c r="C53" s="2">
        <v>60</v>
      </c>
      <c r="D53" s="2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7">
        <v>12000</v>
      </c>
      <c r="P53" s="18">
        <f t="shared" si="3"/>
        <v>12000</v>
      </c>
    </row>
    <row r="54" spans="1:16" x14ac:dyDescent="0.25">
      <c r="A54" s="9"/>
      <c r="B54" s="2"/>
      <c r="C54" s="2"/>
      <c r="D54" s="2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>
        <f t="shared" si="3"/>
        <v>0</v>
      </c>
    </row>
    <row r="55" spans="1:16" x14ac:dyDescent="0.25">
      <c r="A55" s="8" t="s">
        <v>25</v>
      </c>
      <c r="B55" s="2"/>
      <c r="C55" s="2"/>
      <c r="D55" s="2"/>
      <c r="E55" s="17"/>
      <c r="F55" s="17">
        <f>F56+F57</f>
        <v>20367</v>
      </c>
      <c r="G55" s="17">
        <f>G56+G57</f>
        <v>497580</v>
      </c>
      <c r="H55" s="17">
        <f t="shared" si="0"/>
        <v>517947</v>
      </c>
      <c r="I55" s="17">
        <f>I56+I57</f>
        <v>-3408</v>
      </c>
      <c r="J55" s="17"/>
      <c r="K55" s="17">
        <f t="shared" si="1"/>
        <v>514539</v>
      </c>
      <c r="L55" s="17"/>
      <c r="M55" s="17"/>
      <c r="N55" s="17">
        <f t="shared" si="2"/>
        <v>514539</v>
      </c>
      <c r="O55" s="17"/>
      <c r="P55" s="17">
        <f t="shared" si="3"/>
        <v>514539</v>
      </c>
    </row>
    <row r="56" spans="1:16" x14ac:dyDescent="0.25">
      <c r="A56" s="9" t="s">
        <v>26</v>
      </c>
      <c r="B56" s="2">
        <v>20</v>
      </c>
      <c r="C56" s="2">
        <v>15</v>
      </c>
      <c r="D56" s="2" t="s">
        <v>27</v>
      </c>
      <c r="E56" s="18"/>
      <c r="F56" s="18">
        <v>20367</v>
      </c>
      <c r="G56" s="18">
        <v>3408</v>
      </c>
      <c r="H56" s="18">
        <f t="shared" si="0"/>
        <v>23775</v>
      </c>
      <c r="I56" s="18">
        <v>-3408</v>
      </c>
      <c r="J56" s="18"/>
      <c r="K56" s="18">
        <f t="shared" si="1"/>
        <v>20367</v>
      </c>
      <c r="L56" s="18"/>
      <c r="M56" s="18"/>
      <c r="N56" s="18">
        <f t="shared" si="2"/>
        <v>20367</v>
      </c>
      <c r="O56" s="18"/>
      <c r="P56" s="18">
        <f t="shared" si="3"/>
        <v>20367</v>
      </c>
    </row>
    <row r="57" spans="1:16" x14ac:dyDescent="0.25">
      <c r="A57" s="9" t="s">
        <v>33</v>
      </c>
      <c r="B57" s="2">
        <v>20</v>
      </c>
      <c r="C57" s="2">
        <v>15</v>
      </c>
      <c r="D57" s="2" t="s">
        <v>34</v>
      </c>
      <c r="E57" s="18"/>
      <c r="F57" s="18"/>
      <c r="G57" s="18">
        <v>494172</v>
      </c>
      <c r="H57" s="18">
        <f t="shared" si="0"/>
        <v>494172</v>
      </c>
      <c r="I57" s="18"/>
      <c r="J57" s="18"/>
      <c r="K57" s="18">
        <f t="shared" si="1"/>
        <v>494172</v>
      </c>
      <c r="L57" s="18"/>
      <c r="M57" s="18"/>
      <c r="N57" s="18">
        <f t="shared" si="2"/>
        <v>494172</v>
      </c>
      <c r="O57" s="18"/>
      <c r="P57" s="18">
        <f t="shared" si="3"/>
        <v>494172</v>
      </c>
    </row>
    <row r="58" spans="1:16" x14ac:dyDescent="0.25">
      <c r="A58" s="9"/>
      <c r="B58" s="2"/>
      <c r="C58" s="2"/>
      <c r="D58" s="2"/>
      <c r="E58" s="3"/>
      <c r="F58" s="3"/>
      <c r="G58" s="3"/>
      <c r="H58" s="18">
        <f t="shared" si="0"/>
        <v>0</v>
      </c>
      <c r="I58" s="3"/>
      <c r="J58" s="3"/>
      <c r="K58" s="18">
        <f t="shared" si="1"/>
        <v>0</v>
      </c>
      <c r="L58" s="3"/>
      <c r="M58" s="3"/>
      <c r="N58" s="18">
        <f t="shared" si="2"/>
        <v>0</v>
      </c>
      <c r="O58" s="3"/>
      <c r="P58" s="18">
        <f t="shared" si="3"/>
        <v>0</v>
      </c>
    </row>
    <row r="59" spans="1:16" x14ac:dyDescent="0.25">
      <c r="A59" s="8" t="s">
        <v>16</v>
      </c>
      <c r="B59" s="6"/>
      <c r="C59" s="6"/>
      <c r="D59" s="6"/>
      <c r="E59" s="17">
        <f>E60+E61</f>
        <v>1057786.7967350993</v>
      </c>
      <c r="F59" s="17">
        <f>F60+F61</f>
        <v>0</v>
      </c>
      <c r="G59" s="17">
        <f>G60+G61</f>
        <v>0</v>
      </c>
      <c r="H59" s="17">
        <f t="shared" si="0"/>
        <v>1057786.7967350993</v>
      </c>
      <c r="I59" s="17">
        <f>I60+I61</f>
        <v>0</v>
      </c>
      <c r="J59" s="17"/>
      <c r="K59" s="17">
        <f t="shared" si="1"/>
        <v>1057786.7967350993</v>
      </c>
      <c r="L59" s="17"/>
      <c r="M59" s="17"/>
      <c r="N59" s="17">
        <f t="shared" si="2"/>
        <v>1057786.7967350993</v>
      </c>
      <c r="O59" s="17"/>
      <c r="P59" s="17">
        <f t="shared" si="3"/>
        <v>1057786.7967350993</v>
      </c>
    </row>
    <row r="60" spans="1:16" x14ac:dyDescent="0.25">
      <c r="A60" s="10" t="s">
        <v>28</v>
      </c>
      <c r="B60" s="2">
        <v>10</v>
      </c>
      <c r="C60" s="2">
        <v>601</v>
      </c>
      <c r="D60" s="2"/>
      <c r="E60" s="18">
        <v>223157</v>
      </c>
      <c r="F60" s="18"/>
      <c r="G60" s="18"/>
      <c r="H60" s="18">
        <f t="shared" si="0"/>
        <v>223157</v>
      </c>
      <c r="I60" s="18"/>
      <c r="J60" s="18"/>
      <c r="K60" s="18">
        <f t="shared" si="1"/>
        <v>223157</v>
      </c>
      <c r="L60" s="18"/>
      <c r="M60" s="18"/>
      <c r="N60" s="18">
        <f t="shared" si="2"/>
        <v>223157</v>
      </c>
      <c r="O60" s="18"/>
      <c r="P60" s="18">
        <f t="shared" si="3"/>
        <v>223157</v>
      </c>
    </row>
    <row r="61" spans="1:16" x14ac:dyDescent="0.25">
      <c r="A61" s="10" t="s">
        <v>29</v>
      </c>
      <c r="B61" s="2">
        <v>10</v>
      </c>
      <c r="C61" s="2">
        <v>601</v>
      </c>
      <c r="D61" s="2" t="s">
        <v>24</v>
      </c>
      <c r="E61" s="18">
        <v>834629.79673509928</v>
      </c>
      <c r="F61" s="18"/>
      <c r="G61" s="18"/>
      <c r="H61" s="18">
        <f t="shared" si="0"/>
        <v>834629.79673509928</v>
      </c>
      <c r="I61" s="18"/>
      <c r="J61" s="18"/>
      <c r="K61" s="18">
        <f t="shared" si="1"/>
        <v>834629.79673509928</v>
      </c>
      <c r="L61" s="18"/>
      <c r="M61" s="18"/>
      <c r="N61" s="18">
        <f t="shared" si="2"/>
        <v>834629.79673509928</v>
      </c>
      <c r="O61" s="18"/>
      <c r="P61" s="18">
        <f t="shared" si="3"/>
        <v>834629.79673509928</v>
      </c>
    </row>
    <row r="62" spans="1:16" x14ac:dyDescent="0.25">
      <c r="A62" s="10"/>
      <c r="B62" s="2"/>
      <c r="C62" s="2"/>
      <c r="D62" s="2"/>
      <c r="E62" s="18"/>
      <c r="F62" s="18"/>
      <c r="G62" s="18"/>
      <c r="H62" s="18">
        <f t="shared" si="0"/>
        <v>0</v>
      </c>
      <c r="I62" s="18"/>
      <c r="J62" s="18"/>
      <c r="K62" s="18">
        <f t="shared" si="1"/>
        <v>0</v>
      </c>
      <c r="L62" s="18"/>
      <c r="M62" s="18"/>
      <c r="N62" s="18">
        <f t="shared" si="2"/>
        <v>0</v>
      </c>
      <c r="O62" s="18"/>
      <c r="P62" s="18">
        <f t="shared" si="3"/>
        <v>0</v>
      </c>
    </row>
    <row r="63" spans="1:16" x14ac:dyDescent="0.25">
      <c r="A63" s="8" t="s">
        <v>30</v>
      </c>
      <c r="B63" s="6"/>
      <c r="C63" s="6"/>
      <c r="D63" s="7"/>
      <c r="E63" s="17">
        <f>E64+E65</f>
        <v>61668</v>
      </c>
      <c r="F63" s="17">
        <f>F64+F65</f>
        <v>0</v>
      </c>
      <c r="G63" s="17">
        <f>G64+G65</f>
        <v>0</v>
      </c>
      <c r="H63" s="17">
        <f t="shared" si="0"/>
        <v>61668</v>
      </c>
      <c r="I63" s="17">
        <f>I64+I65</f>
        <v>0</v>
      </c>
      <c r="J63" s="17"/>
      <c r="K63" s="17">
        <f t="shared" si="1"/>
        <v>61668</v>
      </c>
      <c r="L63" s="17"/>
      <c r="M63" s="17"/>
      <c r="N63" s="17">
        <f t="shared" si="2"/>
        <v>61668</v>
      </c>
      <c r="O63" s="17"/>
      <c r="P63" s="17">
        <f t="shared" si="3"/>
        <v>61668</v>
      </c>
    </row>
    <row r="64" spans="1:16" x14ac:dyDescent="0.25">
      <c r="A64" s="9" t="s">
        <v>22</v>
      </c>
      <c r="B64" s="2">
        <v>44</v>
      </c>
      <c r="C64" s="2">
        <v>55</v>
      </c>
      <c r="D64" s="2"/>
      <c r="E64" s="18">
        <v>55000</v>
      </c>
      <c r="F64" s="18"/>
      <c r="G64" s="18"/>
      <c r="H64" s="18">
        <f t="shared" si="0"/>
        <v>55000</v>
      </c>
      <c r="I64" s="18"/>
      <c r="J64" s="18"/>
      <c r="K64" s="18">
        <f t="shared" si="1"/>
        <v>55000</v>
      </c>
      <c r="L64" s="18"/>
      <c r="M64" s="18"/>
      <c r="N64" s="18">
        <f t="shared" si="2"/>
        <v>55000</v>
      </c>
      <c r="O64" s="18"/>
      <c r="P64" s="18">
        <f t="shared" si="3"/>
        <v>55000</v>
      </c>
    </row>
    <row r="65" spans="1:16" x14ac:dyDescent="0.25">
      <c r="A65" s="10" t="s">
        <v>28</v>
      </c>
      <c r="B65" s="2">
        <v>44</v>
      </c>
      <c r="C65" s="2">
        <v>601</v>
      </c>
      <c r="D65" s="2"/>
      <c r="E65" s="18">
        <v>6668</v>
      </c>
      <c r="F65" s="18"/>
      <c r="G65" s="18"/>
      <c r="H65" s="18">
        <f t="shared" si="0"/>
        <v>6668</v>
      </c>
      <c r="I65" s="18"/>
      <c r="J65" s="18"/>
      <c r="K65" s="18">
        <f t="shared" si="1"/>
        <v>6668</v>
      </c>
      <c r="L65" s="18"/>
      <c r="M65" s="18"/>
      <c r="N65" s="18">
        <f t="shared" si="2"/>
        <v>6668</v>
      </c>
      <c r="O65" s="18"/>
      <c r="P65" s="18">
        <f t="shared" si="3"/>
        <v>6668</v>
      </c>
    </row>
    <row r="66" spans="1:16" x14ac:dyDescent="0.25">
      <c r="A66" s="9"/>
      <c r="B66" s="2"/>
      <c r="C66" s="2"/>
      <c r="D66" s="2"/>
      <c r="E66" s="18"/>
      <c r="F66" s="18"/>
      <c r="G66" s="18"/>
      <c r="H66" s="18">
        <f t="shared" si="0"/>
        <v>0</v>
      </c>
      <c r="I66" s="18"/>
      <c r="J66" s="18"/>
      <c r="K66" s="18">
        <f t="shared" si="1"/>
        <v>0</v>
      </c>
      <c r="L66" s="18"/>
      <c r="M66" s="18"/>
      <c r="N66" s="18">
        <f t="shared" si="2"/>
        <v>0</v>
      </c>
      <c r="O66" s="18"/>
      <c r="P66" s="18">
        <f t="shared" si="3"/>
        <v>0</v>
      </c>
    </row>
    <row r="67" spans="1:16" x14ac:dyDescent="0.25">
      <c r="A67" s="8" t="s">
        <v>31</v>
      </c>
      <c r="B67" s="6">
        <v>60</v>
      </c>
      <c r="C67" s="6">
        <v>61</v>
      </c>
      <c r="D67" s="13"/>
      <c r="E67" s="17">
        <v>39600</v>
      </c>
      <c r="F67" s="17"/>
      <c r="G67" s="17"/>
      <c r="H67" s="17">
        <f t="shared" si="0"/>
        <v>39600</v>
      </c>
      <c r="I67" s="17"/>
      <c r="J67" s="17"/>
      <c r="K67" s="17">
        <f t="shared" si="1"/>
        <v>39600</v>
      </c>
      <c r="L67" s="17"/>
      <c r="M67" s="17"/>
      <c r="N67" s="17">
        <f t="shared" si="2"/>
        <v>39600</v>
      </c>
      <c r="O67" s="17"/>
      <c r="P67" s="17">
        <f t="shared" si="3"/>
        <v>39600</v>
      </c>
    </row>
    <row r="68" spans="1:16" x14ac:dyDescent="0.25">
      <c r="A68" s="3"/>
      <c r="B68" s="2"/>
      <c r="C68" s="2"/>
      <c r="D68" s="3"/>
      <c r="E68" s="3"/>
      <c r="F68" s="3"/>
      <c r="G68" s="3"/>
      <c r="H68" s="3">
        <f t="shared" si="0"/>
        <v>0</v>
      </c>
      <c r="I68" s="3"/>
      <c r="J68" s="3"/>
      <c r="K68" s="3">
        <f t="shared" si="1"/>
        <v>0</v>
      </c>
      <c r="L68" s="3"/>
      <c r="M68" s="3"/>
      <c r="N68" s="3">
        <f t="shared" si="2"/>
        <v>0</v>
      </c>
      <c r="O68" s="3"/>
      <c r="P68" s="3">
        <f t="shared" si="3"/>
        <v>0</v>
      </c>
    </row>
    <row r="69" spans="1:16" x14ac:dyDescent="0.25">
      <c r="A69" s="3"/>
      <c r="B69" s="2"/>
      <c r="C69" s="2"/>
      <c r="D69" s="3"/>
      <c r="E69" s="3"/>
      <c r="F69" s="3"/>
      <c r="G69" s="3"/>
      <c r="H69" s="3">
        <f t="shared" si="0"/>
        <v>0</v>
      </c>
      <c r="I69" s="3"/>
      <c r="J69" s="3"/>
      <c r="K69" s="3">
        <f t="shared" si="1"/>
        <v>0</v>
      </c>
      <c r="L69" s="3"/>
      <c r="M69" s="3"/>
      <c r="N69" s="3">
        <f t="shared" si="2"/>
        <v>0</v>
      </c>
      <c r="O69" s="3"/>
      <c r="P69" s="3">
        <f t="shared" si="3"/>
        <v>0</v>
      </c>
    </row>
    <row r="70" spans="1:16" ht="17.25" x14ac:dyDescent="0.3">
      <c r="A70" s="1" t="s">
        <v>35</v>
      </c>
      <c r="B70" s="2"/>
      <c r="C70" s="2"/>
      <c r="D70" s="3"/>
      <c r="E70" s="14">
        <f>E71</f>
        <v>31034263.96815785</v>
      </c>
      <c r="F70" s="14">
        <f>F71+F74</f>
        <v>37000</v>
      </c>
      <c r="G70" s="14">
        <f>G71+G74</f>
        <v>222126</v>
      </c>
      <c r="H70" s="14">
        <f t="shared" si="0"/>
        <v>31293389.96815785</v>
      </c>
      <c r="I70" s="14">
        <f>I71+I74</f>
        <v>77925</v>
      </c>
      <c r="J70" s="14">
        <f>J71+J74</f>
        <v>-15624</v>
      </c>
      <c r="K70" s="14">
        <f t="shared" si="1"/>
        <v>31355690.96815785</v>
      </c>
      <c r="L70" s="14">
        <f>L71+L74</f>
        <v>123</v>
      </c>
      <c r="M70" s="14">
        <f>M71+M74</f>
        <v>2115927</v>
      </c>
      <c r="N70" s="14">
        <f t="shared" si="2"/>
        <v>33471740.96815785</v>
      </c>
      <c r="O70" s="14">
        <f>O71+O74</f>
        <v>391575</v>
      </c>
      <c r="P70" s="14">
        <f t="shared" si="3"/>
        <v>33863315.96815785</v>
      </c>
    </row>
    <row r="71" spans="1:16" ht="17.25" x14ac:dyDescent="0.3">
      <c r="A71" s="1" t="s">
        <v>14</v>
      </c>
      <c r="B71" s="2"/>
      <c r="C71" s="2"/>
      <c r="D71" s="3"/>
      <c r="E71" s="14">
        <f>E72+E73</f>
        <v>31034263.96815785</v>
      </c>
      <c r="F71" s="14">
        <f>F72+F73</f>
        <v>37000</v>
      </c>
      <c r="G71" s="14">
        <f>G72+G73</f>
        <v>196126</v>
      </c>
      <c r="H71" s="14">
        <f t="shared" si="0"/>
        <v>31267389.96815785</v>
      </c>
      <c r="I71" s="14">
        <f>I72+I73</f>
        <v>65000</v>
      </c>
      <c r="J71" s="14">
        <f>J72+J73</f>
        <v>-15624</v>
      </c>
      <c r="K71" s="14">
        <f t="shared" si="1"/>
        <v>31316765.96815785</v>
      </c>
      <c r="L71" s="14">
        <f>L72+L73</f>
        <v>0</v>
      </c>
      <c r="M71" s="14">
        <f>M72+M73</f>
        <v>2100587</v>
      </c>
      <c r="N71" s="14">
        <f t="shared" si="2"/>
        <v>33417352.96815785</v>
      </c>
      <c r="O71" s="14">
        <f>O72+O73</f>
        <v>391575</v>
      </c>
      <c r="P71" s="14">
        <f t="shared" si="3"/>
        <v>33808927.96815785</v>
      </c>
    </row>
    <row r="72" spans="1:16" ht="15.75" x14ac:dyDescent="0.25">
      <c r="A72" s="5" t="s">
        <v>15</v>
      </c>
      <c r="B72" s="2"/>
      <c r="C72" s="2"/>
      <c r="D72" s="3"/>
      <c r="E72" s="16">
        <f>E76+E78+E80+E94+E95+E98</f>
        <v>28523112.595566541</v>
      </c>
      <c r="F72" s="16">
        <f>F76+F78+F80+F94+F95+F98</f>
        <v>37000</v>
      </c>
      <c r="G72" s="16">
        <f>G76+G78+G80+G94+G95+G98</f>
        <v>196126</v>
      </c>
      <c r="H72" s="16">
        <f t="shared" si="0"/>
        <v>28756238.595566541</v>
      </c>
      <c r="I72" s="16">
        <f>I76+I78+I80+I94+I95+I98</f>
        <v>65000</v>
      </c>
      <c r="J72" s="16">
        <f>J76+J78+J80+J94+J95+J98</f>
        <v>-15624</v>
      </c>
      <c r="K72" s="16">
        <f t="shared" si="1"/>
        <v>28805614.595566541</v>
      </c>
      <c r="L72" s="16">
        <f>L76+L78+L80+L94+L95+L98</f>
        <v>0</v>
      </c>
      <c r="M72" s="16">
        <f>M76+M78+M80+M94+M95+M98</f>
        <v>2100587</v>
      </c>
      <c r="N72" s="16">
        <f t="shared" si="2"/>
        <v>30906201.595566541</v>
      </c>
      <c r="O72" s="16">
        <f>O76+O78+O80+O94+O95+O98+O84</f>
        <v>391575</v>
      </c>
      <c r="P72" s="16">
        <f t="shared" si="3"/>
        <v>31297776.595566541</v>
      </c>
    </row>
    <row r="73" spans="1:16" ht="15.75" x14ac:dyDescent="0.25">
      <c r="A73" s="4" t="s">
        <v>16</v>
      </c>
      <c r="B73" s="2"/>
      <c r="C73" s="2"/>
      <c r="D73" s="3"/>
      <c r="E73" s="15">
        <f>E89+E96</f>
        <v>2511151.3725913079</v>
      </c>
      <c r="F73" s="15">
        <f>F89+F96</f>
        <v>0</v>
      </c>
      <c r="G73" s="15">
        <f>G89+G96</f>
        <v>0</v>
      </c>
      <c r="H73" s="15">
        <f t="shared" si="0"/>
        <v>2511151.3725913079</v>
      </c>
      <c r="I73" s="15">
        <f>I89+I96</f>
        <v>0</v>
      </c>
      <c r="J73" s="15">
        <f>J89+J96</f>
        <v>0</v>
      </c>
      <c r="K73" s="15">
        <f t="shared" si="1"/>
        <v>2511151.3725913079</v>
      </c>
      <c r="L73" s="15">
        <f>L89+L96</f>
        <v>0</v>
      </c>
      <c r="M73" s="15">
        <f>M89+M96</f>
        <v>0</v>
      </c>
      <c r="N73" s="15">
        <f t="shared" si="2"/>
        <v>2511151.3725913079</v>
      </c>
      <c r="O73" s="15">
        <f>O89+O96</f>
        <v>0</v>
      </c>
      <c r="P73" s="15">
        <f t="shared" si="3"/>
        <v>2511151.3725913079</v>
      </c>
    </row>
    <row r="74" spans="1:16" ht="17.25" x14ac:dyDescent="0.3">
      <c r="A74" s="1" t="s">
        <v>17</v>
      </c>
      <c r="B74" s="2"/>
      <c r="C74" s="2"/>
      <c r="D74" s="3"/>
      <c r="E74" s="15"/>
      <c r="F74" s="14">
        <f>F86</f>
        <v>0</v>
      </c>
      <c r="G74" s="14">
        <f>G86</f>
        <v>26000</v>
      </c>
      <c r="H74" s="14">
        <f t="shared" si="0"/>
        <v>26000</v>
      </c>
      <c r="I74" s="14">
        <f>I86</f>
        <v>12925</v>
      </c>
      <c r="J74" s="14">
        <f>J86</f>
        <v>0</v>
      </c>
      <c r="K74" s="14">
        <f t="shared" si="1"/>
        <v>38925</v>
      </c>
      <c r="L74" s="14">
        <f>L86</f>
        <v>123</v>
      </c>
      <c r="M74" s="14">
        <f>M86</f>
        <v>15340</v>
      </c>
      <c r="N74" s="14">
        <f t="shared" si="2"/>
        <v>54388</v>
      </c>
      <c r="O74" s="14">
        <f>O86</f>
        <v>0</v>
      </c>
      <c r="P74" s="14">
        <f t="shared" si="3"/>
        <v>54388</v>
      </c>
    </row>
    <row r="75" spans="1:16" x14ac:dyDescent="0.25">
      <c r="A75" s="3"/>
      <c r="B75" s="2"/>
      <c r="C75" s="2"/>
      <c r="D75" s="3"/>
      <c r="E75" s="3"/>
      <c r="F75" s="3"/>
      <c r="G75" s="3"/>
      <c r="H75" s="3">
        <f t="shared" si="0"/>
        <v>0</v>
      </c>
      <c r="I75" s="3"/>
      <c r="J75" s="3"/>
      <c r="K75" s="3">
        <f t="shared" ref="K75:K120" si="4">H75+I75+J75</f>
        <v>0</v>
      </c>
      <c r="L75" s="3"/>
      <c r="M75" s="3"/>
      <c r="N75" s="3">
        <f t="shared" ref="N75:N120" si="5">K75+L75+M75</f>
        <v>0</v>
      </c>
      <c r="O75" s="3"/>
      <c r="P75" s="3">
        <f t="shared" ref="P75:P120" si="6">N75+O75</f>
        <v>0</v>
      </c>
    </row>
    <row r="76" spans="1:16" x14ac:dyDescent="0.25">
      <c r="A76" s="8" t="s">
        <v>18</v>
      </c>
      <c r="B76" s="2">
        <v>20</v>
      </c>
      <c r="C76" s="2">
        <v>41</v>
      </c>
      <c r="D76" s="2" t="s">
        <v>19</v>
      </c>
      <c r="E76" s="17">
        <v>4000</v>
      </c>
      <c r="F76" s="17"/>
      <c r="G76" s="17">
        <v>2458</v>
      </c>
      <c r="H76" s="17">
        <f t="shared" si="0"/>
        <v>6458</v>
      </c>
      <c r="I76" s="17"/>
      <c r="J76" s="17"/>
      <c r="K76" s="17">
        <f t="shared" si="4"/>
        <v>6458</v>
      </c>
      <c r="L76" s="17"/>
      <c r="M76" s="17"/>
      <c r="N76" s="17">
        <f t="shared" si="5"/>
        <v>6458</v>
      </c>
      <c r="O76" s="17"/>
      <c r="P76" s="17">
        <f t="shared" si="6"/>
        <v>6458</v>
      </c>
    </row>
    <row r="77" spans="1:16" ht="15.75" x14ac:dyDescent="0.25">
      <c r="A77" s="4"/>
      <c r="B77" s="2"/>
      <c r="C77" s="12"/>
      <c r="D77" s="12"/>
      <c r="E77" s="3"/>
      <c r="F77" s="3"/>
      <c r="G77" s="3"/>
      <c r="H77" s="3">
        <f t="shared" si="0"/>
        <v>0</v>
      </c>
      <c r="I77" s="3"/>
      <c r="J77" s="3"/>
      <c r="K77" s="3">
        <f t="shared" si="4"/>
        <v>0</v>
      </c>
      <c r="L77" s="3"/>
      <c r="M77" s="3"/>
      <c r="N77" s="3">
        <f t="shared" si="5"/>
        <v>0</v>
      </c>
      <c r="O77" s="3"/>
      <c r="P77" s="3">
        <f t="shared" si="6"/>
        <v>0</v>
      </c>
    </row>
    <row r="78" spans="1:16" x14ac:dyDescent="0.25">
      <c r="A78" s="8" t="s">
        <v>20</v>
      </c>
      <c r="B78" s="2">
        <v>20</v>
      </c>
      <c r="C78" s="2">
        <v>50</v>
      </c>
      <c r="D78" s="11"/>
      <c r="E78" s="17">
        <v>17205842</v>
      </c>
      <c r="F78" s="17"/>
      <c r="G78" s="17">
        <v>6735</v>
      </c>
      <c r="H78" s="17">
        <f t="shared" si="0"/>
        <v>17212577</v>
      </c>
      <c r="I78" s="18">
        <f>197500-164000</f>
        <v>33500</v>
      </c>
      <c r="J78" s="18"/>
      <c r="K78" s="17">
        <f t="shared" si="4"/>
        <v>17246077</v>
      </c>
      <c r="L78" s="18"/>
      <c r="M78" s="18"/>
      <c r="N78" s="17">
        <f t="shared" si="5"/>
        <v>17246077</v>
      </c>
      <c r="O78" s="18">
        <v>-76900</v>
      </c>
      <c r="P78" s="17">
        <f t="shared" si="6"/>
        <v>17169177</v>
      </c>
    </row>
    <row r="79" spans="1:16" x14ac:dyDescent="0.25">
      <c r="A79" s="3"/>
      <c r="B79" s="2"/>
      <c r="C79" s="2"/>
      <c r="D79" s="2"/>
      <c r="E79" s="3"/>
      <c r="F79" s="3"/>
      <c r="G79" s="3"/>
      <c r="H79" s="3">
        <f t="shared" si="0"/>
        <v>0</v>
      </c>
      <c r="I79" s="3"/>
      <c r="J79" s="3"/>
      <c r="K79" s="3">
        <f t="shared" si="4"/>
        <v>0</v>
      </c>
      <c r="L79" s="3"/>
      <c r="M79" s="3"/>
      <c r="N79" s="3">
        <f t="shared" si="5"/>
        <v>0</v>
      </c>
      <c r="O79" s="3"/>
      <c r="P79" s="3">
        <f t="shared" si="6"/>
        <v>0</v>
      </c>
    </row>
    <row r="80" spans="1:16" x14ac:dyDescent="0.25">
      <c r="A80" s="8" t="s">
        <v>21</v>
      </c>
      <c r="B80" s="6"/>
      <c r="C80" s="6"/>
      <c r="D80" s="6"/>
      <c r="E80" s="17">
        <f>E81+E82</f>
        <v>10625668.595566539</v>
      </c>
      <c r="F80" s="17">
        <f>F81+F82</f>
        <v>37000</v>
      </c>
      <c r="G80" s="17">
        <f>G81+G82</f>
        <v>186933</v>
      </c>
      <c r="H80" s="17">
        <f t="shared" si="0"/>
        <v>10849601.595566539</v>
      </c>
      <c r="I80" s="17">
        <f>I81+I82</f>
        <v>31500</v>
      </c>
      <c r="J80" s="17">
        <f>J81+J82</f>
        <v>-15624</v>
      </c>
      <c r="K80" s="17">
        <f t="shared" si="4"/>
        <v>10865477.595566539</v>
      </c>
      <c r="L80" s="17">
        <f>L81+L82</f>
        <v>0</v>
      </c>
      <c r="M80" s="17">
        <f>M81+M82</f>
        <v>2100587</v>
      </c>
      <c r="N80" s="17">
        <f t="shared" si="5"/>
        <v>12966064.595566539</v>
      </c>
      <c r="O80" s="17">
        <f>O81+O82</f>
        <v>454475</v>
      </c>
      <c r="P80" s="17">
        <f t="shared" si="6"/>
        <v>13420539.595566539</v>
      </c>
    </row>
    <row r="81" spans="1:16" x14ac:dyDescent="0.25">
      <c r="A81" s="9" t="s">
        <v>22</v>
      </c>
      <c r="B81" s="2">
        <v>20</v>
      </c>
      <c r="C81" s="2">
        <v>55</v>
      </c>
      <c r="D81" s="2"/>
      <c r="E81" s="18">
        <v>1729963</v>
      </c>
      <c r="F81" s="18">
        <v>37000</v>
      </c>
      <c r="G81" s="18">
        <v>186933</v>
      </c>
      <c r="H81" s="18">
        <f t="shared" si="0"/>
        <v>1953896</v>
      </c>
      <c r="I81" s="18">
        <v>31500</v>
      </c>
      <c r="J81" s="18"/>
      <c r="K81" s="18">
        <f t="shared" si="4"/>
        <v>1985396</v>
      </c>
      <c r="L81" s="18"/>
      <c r="M81" s="18">
        <v>2100587</v>
      </c>
      <c r="N81" s="18">
        <f t="shared" si="5"/>
        <v>4085983</v>
      </c>
      <c r="O81" s="18">
        <v>454475</v>
      </c>
      <c r="P81" s="18">
        <f t="shared" si="6"/>
        <v>4540458</v>
      </c>
    </row>
    <row r="82" spans="1:16" x14ac:dyDescent="0.25">
      <c r="A82" s="9" t="s">
        <v>23</v>
      </c>
      <c r="B82" s="2">
        <v>20</v>
      </c>
      <c r="C82" s="2">
        <v>55</v>
      </c>
      <c r="D82" s="2" t="s">
        <v>24</v>
      </c>
      <c r="E82" s="18">
        <v>8895705.5955665391</v>
      </c>
      <c r="F82" s="18"/>
      <c r="G82" s="18"/>
      <c r="H82" s="18">
        <f t="shared" si="0"/>
        <v>8895705.5955665391</v>
      </c>
      <c r="I82" s="18"/>
      <c r="J82" s="18">
        <v>-15624</v>
      </c>
      <c r="K82" s="18">
        <f t="shared" si="4"/>
        <v>8880081.5955665391</v>
      </c>
      <c r="L82" s="18"/>
      <c r="M82" s="18"/>
      <c r="N82" s="18">
        <f t="shared" si="5"/>
        <v>8880081.5955665391</v>
      </c>
      <c r="O82" s="18"/>
      <c r="P82" s="18">
        <f t="shared" si="6"/>
        <v>8880081.5955665391</v>
      </c>
    </row>
    <row r="83" spans="1:16" x14ac:dyDescent="0.25">
      <c r="A83" s="9"/>
      <c r="B83" s="2"/>
      <c r="C83" s="2"/>
      <c r="D83" s="2"/>
      <c r="E83" s="18"/>
      <c r="F83" s="18"/>
      <c r="G83" s="18"/>
      <c r="H83" s="18">
        <f t="shared" si="0"/>
        <v>0</v>
      </c>
      <c r="I83" s="18"/>
      <c r="J83" s="18"/>
      <c r="K83" s="18">
        <f t="shared" si="4"/>
        <v>0</v>
      </c>
      <c r="L83" s="18"/>
      <c r="M83" s="18"/>
      <c r="N83" s="18">
        <f t="shared" si="5"/>
        <v>0</v>
      </c>
      <c r="O83" s="18"/>
      <c r="P83" s="18">
        <f t="shared" si="6"/>
        <v>0</v>
      </c>
    </row>
    <row r="84" spans="1:16" x14ac:dyDescent="0.25">
      <c r="A84" s="8" t="s">
        <v>41</v>
      </c>
      <c r="B84" s="2">
        <v>20</v>
      </c>
      <c r="C84" s="2">
        <v>60</v>
      </c>
      <c r="D84" s="2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7">
        <v>14000</v>
      </c>
      <c r="P84" s="17">
        <f t="shared" si="6"/>
        <v>14000</v>
      </c>
    </row>
    <row r="85" spans="1:16" x14ac:dyDescent="0.25">
      <c r="A85" s="9"/>
      <c r="B85" s="2"/>
      <c r="C85" s="2"/>
      <c r="D85" s="2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>
        <f t="shared" si="6"/>
        <v>0</v>
      </c>
    </row>
    <row r="86" spans="1:16" x14ac:dyDescent="0.25">
      <c r="A86" s="8" t="s">
        <v>25</v>
      </c>
      <c r="B86" s="2"/>
      <c r="C86" s="2"/>
      <c r="D86" s="2"/>
      <c r="E86" s="18"/>
      <c r="F86" s="17">
        <f>F87</f>
        <v>0</v>
      </c>
      <c r="G86" s="17">
        <f>G87</f>
        <v>26000</v>
      </c>
      <c r="H86" s="17">
        <f t="shared" si="0"/>
        <v>26000</v>
      </c>
      <c r="I86" s="17">
        <f>I87</f>
        <v>12925</v>
      </c>
      <c r="J86" s="17">
        <f>J87</f>
        <v>0</v>
      </c>
      <c r="K86" s="17">
        <f t="shared" si="4"/>
        <v>38925</v>
      </c>
      <c r="L86" s="17">
        <f>L87</f>
        <v>123</v>
      </c>
      <c r="M86" s="17">
        <f>M87</f>
        <v>15340</v>
      </c>
      <c r="N86" s="17">
        <f t="shared" si="5"/>
        <v>54388</v>
      </c>
      <c r="O86" s="17">
        <f>O87</f>
        <v>0</v>
      </c>
      <c r="P86" s="17">
        <f t="shared" si="6"/>
        <v>54388</v>
      </c>
    </row>
    <row r="87" spans="1:16" x14ac:dyDescent="0.25">
      <c r="A87" s="9" t="s">
        <v>26</v>
      </c>
      <c r="B87" s="2">
        <v>20</v>
      </c>
      <c r="C87" s="2">
        <v>15</v>
      </c>
      <c r="D87" s="2" t="s">
        <v>27</v>
      </c>
      <c r="E87" s="18"/>
      <c r="F87" s="18"/>
      <c r="G87" s="18">
        <v>26000</v>
      </c>
      <c r="H87" s="18">
        <f t="shared" si="0"/>
        <v>26000</v>
      </c>
      <c r="I87" s="18">
        <v>12925</v>
      </c>
      <c r="J87" s="18"/>
      <c r="K87" s="18">
        <f t="shared" si="4"/>
        <v>38925</v>
      </c>
      <c r="L87" s="18">
        <v>123</v>
      </c>
      <c r="M87" s="18">
        <v>15340</v>
      </c>
      <c r="N87" s="18">
        <f t="shared" si="5"/>
        <v>54388</v>
      </c>
      <c r="O87" s="18"/>
      <c r="P87" s="18">
        <f t="shared" si="6"/>
        <v>54388</v>
      </c>
    </row>
    <row r="88" spans="1:16" x14ac:dyDescent="0.25">
      <c r="A88" s="9"/>
      <c r="B88" s="2"/>
      <c r="C88" s="2"/>
      <c r="D88" s="2"/>
      <c r="E88" s="3"/>
      <c r="F88" s="3"/>
      <c r="G88" s="3"/>
      <c r="H88" s="18">
        <f t="shared" si="0"/>
        <v>0</v>
      </c>
      <c r="I88" s="3"/>
      <c r="J88" s="3"/>
      <c r="K88" s="18">
        <f t="shared" si="4"/>
        <v>0</v>
      </c>
      <c r="L88" s="3"/>
      <c r="M88" s="3"/>
      <c r="N88" s="18">
        <f t="shared" si="5"/>
        <v>0</v>
      </c>
      <c r="O88" s="3"/>
      <c r="P88" s="18">
        <f t="shared" si="6"/>
        <v>0</v>
      </c>
    </row>
    <row r="89" spans="1:16" x14ac:dyDescent="0.25">
      <c r="A89" s="8" t="s">
        <v>16</v>
      </c>
      <c r="B89" s="6"/>
      <c r="C89" s="6"/>
      <c r="D89" s="6"/>
      <c r="E89" s="17">
        <f>E90+E91</f>
        <v>2440452.3725913079</v>
      </c>
      <c r="F89" s="17">
        <f>F90+F91</f>
        <v>0</v>
      </c>
      <c r="G89" s="17">
        <f>G90+G91</f>
        <v>0</v>
      </c>
      <c r="H89" s="17">
        <f t="shared" si="0"/>
        <v>2440452.3725913079</v>
      </c>
      <c r="I89" s="17">
        <f>I90+I91</f>
        <v>0</v>
      </c>
      <c r="J89" s="17">
        <f>J90+J91</f>
        <v>0</v>
      </c>
      <c r="K89" s="17">
        <f t="shared" si="4"/>
        <v>2440452.3725913079</v>
      </c>
      <c r="L89" s="17">
        <f>L90+L91</f>
        <v>0</v>
      </c>
      <c r="M89" s="17">
        <f>M90+M91</f>
        <v>0</v>
      </c>
      <c r="N89" s="17">
        <f t="shared" si="5"/>
        <v>2440452.3725913079</v>
      </c>
      <c r="O89" s="17">
        <f>O90+O91</f>
        <v>0</v>
      </c>
      <c r="P89" s="17">
        <f t="shared" si="6"/>
        <v>2440452.3725913079</v>
      </c>
    </row>
    <row r="90" spans="1:16" x14ac:dyDescent="0.25">
      <c r="A90" s="10" t="s">
        <v>28</v>
      </c>
      <c r="B90" s="2">
        <v>10</v>
      </c>
      <c r="C90" s="2">
        <v>601</v>
      </c>
      <c r="D90" s="2"/>
      <c r="E90" s="18">
        <v>494271</v>
      </c>
      <c r="F90" s="18"/>
      <c r="G90" s="18"/>
      <c r="H90" s="18">
        <f t="shared" ref="H90:H120" si="7">E90+F90+G90</f>
        <v>494271</v>
      </c>
      <c r="I90" s="18"/>
      <c r="J90" s="18"/>
      <c r="K90" s="18">
        <f t="shared" si="4"/>
        <v>494271</v>
      </c>
      <c r="L90" s="18"/>
      <c r="M90" s="18"/>
      <c r="N90" s="18">
        <f t="shared" si="5"/>
        <v>494271</v>
      </c>
      <c r="O90" s="18"/>
      <c r="P90" s="18">
        <f t="shared" si="6"/>
        <v>494271</v>
      </c>
    </row>
    <row r="91" spans="1:16" x14ac:dyDescent="0.25">
      <c r="A91" s="10" t="s">
        <v>29</v>
      </c>
      <c r="B91" s="2">
        <v>10</v>
      </c>
      <c r="C91" s="2">
        <v>601</v>
      </c>
      <c r="D91" s="2" t="s">
        <v>24</v>
      </c>
      <c r="E91" s="18">
        <v>1946181.3725913079</v>
      </c>
      <c r="F91" s="18"/>
      <c r="G91" s="18"/>
      <c r="H91" s="18">
        <f t="shared" si="7"/>
        <v>1946181.3725913079</v>
      </c>
      <c r="I91" s="18"/>
      <c r="J91" s="18"/>
      <c r="K91" s="18">
        <f t="shared" si="4"/>
        <v>1946181.3725913079</v>
      </c>
      <c r="L91" s="18"/>
      <c r="M91" s="18"/>
      <c r="N91" s="18">
        <f t="shared" si="5"/>
        <v>1946181.3725913079</v>
      </c>
      <c r="O91" s="18"/>
      <c r="P91" s="18">
        <f t="shared" si="6"/>
        <v>1946181.3725913079</v>
      </c>
    </row>
    <row r="92" spans="1:16" x14ac:dyDescent="0.25">
      <c r="A92" s="3"/>
      <c r="B92" s="2"/>
      <c r="C92" s="2"/>
      <c r="D92" s="3"/>
      <c r="E92" s="3"/>
      <c r="F92" s="3"/>
      <c r="G92" s="3"/>
      <c r="H92" s="3">
        <f t="shared" si="7"/>
        <v>0</v>
      </c>
      <c r="I92" s="3"/>
      <c r="J92" s="3"/>
      <c r="K92" s="3">
        <f t="shared" si="4"/>
        <v>0</v>
      </c>
      <c r="L92" s="3"/>
      <c r="M92" s="3"/>
      <c r="N92" s="3">
        <f t="shared" si="5"/>
        <v>0</v>
      </c>
      <c r="O92" s="3"/>
      <c r="P92" s="3">
        <f t="shared" si="6"/>
        <v>0</v>
      </c>
    </row>
    <row r="93" spans="1:16" x14ac:dyDescent="0.25">
      <c r="A93" s="8" t="s">
        <v>30</v>
      </c>
      <c r="B93" s="6"/>
      <c r="C93" s="6"/>
      <c r="D93" s="7"/>
      <c r="E93" s="17">
        <f>E94+E95+E96</f>
        <v>741501</v>
      </c>
      <c r="F93" s="17">
        <f>F94+F95+F96</f>
        <v>0</v>
      </c>
      <c r="G93" s="17">
        <f>G94+G95+G96</f>
        <v>0</v>
      </c>
      <c r="H93" s="17">
        <f t="shared" si="7"/>
        <v>741501</v>
      </c>
      <c r="I93" s="17">
        <f>I94+I95+I96</f>
        <v>0</v>
      </c>
      <c r="J93" s="17">
        <f>J94+J95+J96</f>
        <v>0</v>
      </c>
      <c r="K93" s="17">
        <f t="shared" si="4"/>
        <v>741501</v>
      </c>
      <c r="L93" s="17">
        <f>L94+L95+L96</f>
        <v>0</v>
      </c>
      <c r="M93" s="17">
        <f>M94+M95+M96</f>
        <v>0</v>
      </c>
      <c r="N93" s="17">
        <f t="shared" si="5"/>
        <v>741501</v>
      </c>
      <c r="O93" s="17">
        <f>O94+O95+O96</f>
        <v>0</v>
      </c>
      <c r="P93" s="17">
        <f t="shared" si="6"/>
        <v>741501</v>
      </c>
    </row>
    <row r="94" spans="1:16" x14ac:dyDescent="0.25">
      <c r="A94" s="9" t="s">
        <v>20</v>
      </c>
      <c r="B94" s="2">
        <v>44</v>
      </c>
      <c r="C94" s="2">
        <v>50</v>
      </c>
      <c r="D94" s="2"/>
      <c r="E94" s="18">
        <v>87678</v>
      </c>
      <c r="F94" s="18"/>
      <c r="G94" s="18"/>
      <c r="H94" s="18">
        <f t="shared" si="7"/>
        <v>87678</v>
      </c>
      <c r="I94" s="18"/>
      <c r="J94" s="18"/>
      <c r="K94" s="18">
        <f t="shared" si="4"/>
        <v>87678</v>
      </c>
      <c r="L94" s="18"/>
      <c r="M94" s="18"/>
      <c r="N94" s="18">
        <f t="shared" si="5"/>
        <v>87678</v>
      </c>
      <c r="O94" s="18"/>
      <c r="P94" s="18">
        <f t="shared" si="6"/>
        <v>87678</v>
      </c>
    </row>
    <row r="95" spans="1:16" x14ac:dyDescent="0.25">
      <c r="A95" s="9" t="s">
        <v>22</v>
      </c>
      <c r="B95" s="2">
        <v>44</v>
      </c>
      <c r="C95" s="2">
        <v>55</v>
      </c>
      <c r="D95" s="2"/>
      <c r="E95" s="18">
        <v>583124</v>
      </c>
      <c r="F95" s="18"/>
      <c r="G95" s="18"/>
      <c r="H95" s="18">
        <f t="shared" si="7"/>
        <v>583124</v>
      </c>
      <c r="I95" s="18"/>
      <c r="J95" s="18"/>
      <c r="K95" s="18">
        <f t="shared" si="4"/>
        <v>583124</v>
      </c>
      <c r="L95" s="18"/>
      <c r="M95" s="18"/>
      <c r="N95" s="18">
        <f t="shared" si="5"/>
        <v>583124</v>
      </c>
      <c r="O95" s="18"/>
      <c r="P95" s="18">
        <f t="shared" si="6"/>
        <v>583124</v>
      </c>
    </row>
    <row r="96" spans="1:16" x14ac:dyDescent="0.25">
      <c r="A96" s="10" t="s">
        <v>28</v>
      </c>
      <c r="B96" s="2">
        <v>44</v>
      </c>
      <c r="C96" s="2">
        <v>601</v>
      </c>
      <c r="D96" s="2"/>
      <c r="E96" s="18">
        <v>70699</v>
      </c>
      <c r="F96" s="18"/>
      <c r="G96" s="18"/>
      <c r="H96" s="18">
        <f t="shared" si="7"/>
        <v>70699</v>
      </c>
      <c r="I96" s="18"/>
      <c r="J96" s="18"/>
      <c r="K96" s="18">
        <f t="shared" si="4"/>
        <v>70699</v>
      </c>
      <c r="L96" s="18"/>
      <c r="M96" s="18"/>
      <c r="N96" s="18">
        <f t="shared" si="5"/>
        <v>70699</v>
      </c>
      <c r="O96" s="18"/>
      <c r="P96" s="18">
        <f t="shared" si="6"/>
        <v>70699</v>
      </c>
    </row>
    <row r="97" spans="1:16" x14ac:dyDescent="0.25">
      <c r="A97" s="9"/>
      <c r="B97" s="2"/>
      <c r="C97" s="2"/>
      <c r="D97" s="2"/>
      <c r="E97" s="18"/>
      <c r="F97" s="18"/>
      <c r="G97" s="18"/>
      <c r="H97" s="18">
        <f t="shared" si="7"/>
        <v>0</v>
      </c>
      <c r="I97" s="18"/>
      <c r="J97" s="18"/>
      <c r="K97" s="18">
        <f t="shared" si="4"/>
        <v>0</v>
      </c>
      <c r="L97" s="18"/>
      <c r="M97" s="18"/>
      <c r="N97" s="18">
        <f t="shared" si="5"/>
        <v>0</v>
      </c>
      <c r="O97" s="18"/>
      <c r="P97" s="18">
        <f t="shared" si="6"/>
        <v>0</v>
      </c>
    </row>
    <row r="98" spans="1:16" x14ac:dyDescent="0.25">
      <c r="A98" s="8" t="s">
        <v>31</v>
      </c>
      <c r="B98" s="6">
        <v>60</v>
      </c>
      <c r="C98" s="6">
        <v>61</v>
      </c>
      <c r="D98" s="13"/>
      <c r="E98" s="17">
        <v>16800</v>
      </c>
      <c r="F98" s="17"/>
      <c r="G98" s="17"/>
      <c r="H98" s="17">
        <f t="shared" si="7"/>
        <v>16800</v>
      </c>
      <c r="I98" s="17"/>
      <c r="J98" s="17"/>
      <c r="K98" s="17">
        <f t="shared" si="4"/>
        <v>16800</v>
      </c>
      <c r="L98" s="17"/>
      <c r="M98" s="17"/>
      <c r="N98" s="17">
        <f t="shared" si="5"/>
        <v>16800</v>
      </c>
      <c r="O98" s="17"/>
      <c r="P98" s="17">
        <f t="shared" si="6"/>
        <v>16800</v>
      </c>
    </row>
    <row r="99" spans="1:16" x14ac:dyDescent="0.25">
      <c r="H99">
        <f t="shared" si="7"/>
        <v>0</v>
      </c>
      <c r="K99">
        <f t="shared" si="4"/>
        <v>0</v>
      </c>
      <c r="N99">
        <f t="shared" si="5"/>
        <v>0</v>
      </c>
      <c r="P99">
        <f t="shared" si="6"/>
        <v>0</v>
      </c>
    </row>
    <row r="100" spans="1:16" x14ac:dyDescent="0.25">
      <c r="H100">
        <f t="shared" si="7"/>
        <v>0</v>
      </c>
      <c r="K100">
        <f t="shared" si="4"/>
        <v>0</v>
      </c>
      <c r="N100">
        <f t="shared" si="5"/>
        <v>0</v>
      </c>
      <c r="P100">
        <f t="shared" si="6"/>
        <v>0</v>
      </c>
    </row>
    <row r="101" spans="1:16" s="23" customFormat="1" ht="17.25" x14ac:dyDescent="0.3">
      <c r="A101" s="22" t="s">
        <v>36</v>
      </c>
      <c r="H101" s="23">
        <f t="shared" si="7"/>
        <v>0</v>
      </c>
      <c r="K101" s="23">
        <f t="shared" si="4"/>
        <v>0</v>
      </c>
      <c r="N101" s="23">
        <f t="shared" si="5"/>
        <v>0</v>
      </c>
      <c r="P101" s="23">
        <f t="shared" si="6"/>
        <v>0</v>
      </c>
    </row>
    <row r="102" spans="1:16" s="23" customFormat="1" x14ac:dyDescent="0.25">
      <c r="H102" s="23">
        <f t="shared" si="7"/>
        <v>0</v>
      </c>
      <c r="K102" s="23">
        <f t="shared" si="4"/>
        <v>0</v>
      </c>
      <c r="N102" s="23">
        <f t="shared" si="5"/>
        <v>0</v>
      </c>
      <c r="P102" s="23">
        <f t="shared" si="6"/>
        <v>0</v>
      </c>
    </row>
    <row r="103" spans="1:16" s="23" customFormat="1" ht="17.25" x14ac:dyDescent="0.3">
      <c r="A103" s="22" t="s">
        <v>37</v>
      </c>
      <c r="B103" s="24"/>
      <c r="C103" s="24"/>
      <c r="D103" s="25"/>
      <c r="E103" s="26">
        <f>E104+E107</f>
        <v>1519201</v>
      </c>
      <c r="F103" s="26">
        <f>F104+F107</f>
        <v>-111167</v>
      </c>
      <c r="G103" s="26">
        <f>G104+G107</f>
        <v>294193</v>
      </c>
      <c r="H103" s="26">
        <f t="shared" si="7"/>
        <v>1702227</v>
      </c>
      <c r="I103" s="26">
        <f>I104+I107</f>
        <v>-9675</v>
      </c>
      <c r="J103" s="26"/>
      <c r="K103" s="26">
        <f>H103+I103+J103</f>
        <v>1692552</v>
      </c>
      <c r="L103" s="26">
        <f>L104+L107</f>
        <v>-123</v>
      </c>
      <c r="M103" s="26">
        <f>M104+M107</f>
        <v>-224240</v>
      </c>
      <c r="N103" s="26">
        <f t="shared" si="5"/>
        <v>1468189</v>
      </c>
      <c r="O103" s="26">
        <f>O104+O107</f>
        <v>-154000</v>
      </c>
      <c r="P103" s="26">
        <f t="shared" si="6"/>
        <v>1314189</v>
      </c>
    </row>
    <row r="104" spans="1:16" s="23" customFormat="1" ht="17.25" x14ac:dyDescent="0.3">
      <c r="A104" s="22" t="s">
        <v>14</v>
      </c>
      <c r="B104" s="24"/>
      <c r="C104" s="24"/>
      <c r="D104" s="25"/>
      <c r="E104" s="26">
        <f>E105+E106</f>
        <v>1448027</v>
      </c>
      <c r="F104" s="26">
        <f>F105+F106</f>
        <v>-53000</v>
      </c>
      <c r="G104" s="26">
        <f>G105+G106</f>
        <v>278853</v>
      </c>
      <c r="H104" s="26">
        <f t="shared" si="7"/>
        <v>1673880</v>
      </c>
      <c r="I104" s="26">
        <f>I105+I106</f>
        <v>-9675</v>
      </c>
      <c r="J104" s="26"/>
      <c r="K104" s="26">
        <f t="shared" si="4"/>
        <v>1664205</v>
      </c>
      <c r="L104" s="26">
        <f>L105+L106</f>
        <v>0</v>
      </c>
      <c r="M104" s="26">
        <f>M105+M106</f>
        <v>-208900</v>
      </c>
      <c r="N104" s="26">
        <f t="shared" si="5"/>
        <v>1455305</v>
      </c>
      <c r="O104" s="26">
        <f>O105+O106</f>
        <v>-154000</v>
      </c>
      <c r="P104" s="26">
        <f t="shared" si="6"/>
        <v>1301305</v>
      </c>
    </row>
    <row r="105" spans="1:16" s="23" customFormat="1" ht="15.75" x14ac:dyDescent="0.25">
      <c r="A105" s="29" t="s">
        <v>15</v>
      </c>
      <c r="B105" s="24"/>
      <c r="C105" s="24"/>
      <c r="D105" s="25"/>
      <c r="E105" s="30">
        <f>E110+E112</f>
        <v>1157800</v>
      </c>
      <c r="F105" s="30">
        <f>F110+F112</f>
        <v>-53000</v>
      </c>
      <c r="G105" s="30">
        <f>G110+G112</f>
        <v>278853</v>
      </c>
      <c r="H105" s="30">
        <f t="shared" si="7"/>
        <v>1383653</v>
      </c>
      <c r="I105" s="30">
        <f>I110+I112</f>
        <v>-9675</v>
      </c>
      <c r="J105" s="30"/>
      <c r="K105" s="30">
        <f>H105+I105+J105</f>
        <v>1373978</v>
      </c>
      <c r="L105" s="30">
        <f>L110+L112</f>
        <v>0</v>
      </c>
      <c r="M105" s="30">
        <f>M110+M112</f>
        <v>-208900</v>
      </c>
      <c r="N105" s="30">
        <f t="shared" si="5"/>
        <v>1165078</v>
      </c>
      <c r="O105" s="30">
        <f>O110+O112</f>
        <v>-154000</v>
      </c>
      <c r="P105" s="30">
        <f t="shared" si="6"/>
        <v>1011078</v>
      </c>
    </row>
    <row r="106" spans="1:16" s="23" customFormat="1" ht="15.75" x14ac:dyDescent="0.25">
      <c r="A106" s="27" t="s">
        <v>16</v>
      </c>
      <c r="B106" s="31"/>
      <c r="C106" s="31"/>
      <c r="D106" s="32"/>
      <c r="E106" s="28">
        <f>E115</f>
        <v>290227</v>
      </c>
      <c r="F106" s="28">
        <f>F115</f>
        <v>0</v>
      </c>
      <c r="G106" s="28">
        <f>G115</f>
        <v>0</v>
      </c>
      <c r="H106" s="28">
        <f t="shared" si="7"/>
        <v>290227</v>
      </c>
      <c r="I106" s="28">
        <f>I115</f>
        <v>0</v>
      </c>
      <c r="J106" s="28"/>
      <c r="K106" s="28">
        <f t="shared" si="4"/>
        <v>290227</v>
      </c>
      <c r="L106" s="28">
        <f>L115</f>
        <v>0</v>
      </c>
      <c r="M106" s="28">
        <f>M115</f>
        <v>0</v>
      </c>
      <c r="N106" s="28">
        <f t="shared" si="5"/>
        <v>290227</v>
      </c>
      <c r="O106" s="28">
        <f>O115</f>
        <v>0</v>
      </c>
      <c r="P106" s="28">
        <f t="shared" si="6"/>
        <v>290227</v>
      </c>
    </row>
    <row r="107" spans="1:16" s="23" customFormat="1" ht="17.25" x14ac:dyDescent="0.3">
      <c r="A107" s="22" t="s">
        <v>17</v>
      </c>
      <c r="B107" s="31"/>
      <c r="C107" s="31"/>
      <c r="D107" s="32"/>
      <c r="E107" s="33">
        <f>E118</f>
        <v>71174</v>
      </c>
      <c r="F107" s="33">
        <f>F118</f>
        <v>-58167</v>
      </c>
      <c r="G107" s="33">
        <f>G118</f>
        <v>15340</v>
      </c>
      <c r="H107" s="33">
        <f t="shared" si="7"/>
        <v>28347</v>
      </c>
      <c r="I107" s="33">
        <f>I118</f>
        <v>0</v>
      </c>
      <c r="J107" s="33"/>
      <c r="K107" s="33">
        <f t="shared" si="4"/>
        <v>28347</v>
      </c>
      <c r="L107" s="33">
        <f>L118</f>
        <v>-123</v>
      </c>
      <c r="M107" s="33">
        <f>M118</f>
        <v>-15340</v>
      </c>
      <c r="N107" s="33">
        <f t="shared" si="5"/>
        <v>12884</v>
      </c>
      <c r="O107" s="33">
        <f>O118</f>
        <v>0</v>
      </c>
      <c r="P107" s="33">
        <f t="shared" si="6"/>
        <v>12884</v>
      </c>
    </row>
    <row r="108" spans="1:16" s="23" customFormat="1" x14ac:dyDescent="0.25">
      <c r="A108" s="34" t="s">
        <v>38</v>
      </c>
      <c r="B108" s="24"/>
      <c r="C108" s="24"/>
      <c r="D108" s="25"/>
      <c r="E108" s="35">
        <f>E120</f>
        <v>12884</v>
      </c>
      <c r="F108" s="35">
        <f>F120</f>
        <v>0</v>
      </c>
      <c r="G108" s="35">
        <f>G120</f>
        <v>0</v>
      </c>
      <c r="H108" s="35">
        <f t="shared" si="7"/>
        <v>12884</v>
      </c>
      <c r="I108" s="35">
        <f>I120</f>
        <v>0</v>
      </c>
      <c r="J108" s="35"/>
      <c r="K108" s="35">
        <f t="shared" si="4"/>
        <v>12884</v>
      </c>
      <c r="L108" s="35">
        <f>L120</f>
        <v>0</v>
      </c>
      <c r="M108" s="35">
        <f>M120</f>
        <v>0</v>
      </c>
      <c r="N108" s="35">
        <f t="shared" si="5"/>
        <v>12884</v>
      </c>
      <c r="O108" s="35">
        <f>O120</f>
        <v>0</v>
      </c>
      <c r="P108" s="35">
        <f t="shared" si="6"/>
        <v>12884</v>
      </c>
    </row>
    <row r="109" spans="1:16" s="23" customFormat="1" ht="15.75" x14ac:dyDescent="0.25">
      <c r="A109" s="29"/>
      <c r="B109" s="24"/>
      <c r="C109" s="24"/>
      <c r="D109" s="25"/>
      <c r="E109" s="25"/>
      <c r="F109" s="25"/>
      <c r="G109" s="25"/>
      <c r="H109" s="25">
        <f t="shared" si="7"/>
        <v>0</v>
      </c>
      <c r="I109" s="37"/>
      <c r="J109" s="37"/>
      <c r="K109" s="25">
        <f t="shared" si="4"/>
        <v>0</v>
      </c>
      <c r="L109" s="37"/>
      <c r="M109" s="37"/>
      <c r="N109" s="25">
        <f t="shared" si="5"/>
        <v>0</v>
      </c>
      <c r="O109" s="37"/>
      <c r="P109" s="25">
        <f t="shared" si="6"/>
        <v>0</v>
      </c>
    </row>
    <row r="110" spans="1:16" s="23" customFormat="1" x14ac:dyDescent="0.25">
      <c r="A110" s="36" t="s">
        <v>20</v>
      </c>
      <c r="B110" s="24">
        <v>20</v>
      </c>
      <c r="C110" s="24">
        <v>50</v>
      </c>
      <c r="D110" s="32"/>
      <c r="E110" s="37">
        <v>142000</v>
      </c>
      <c r="F110" s="37"/>
      <c r="G110" s="37">
        <v>278853</v>
      </c>
      <c r="H110" s="37">
        <f t="shared" si="7"/>
        <v>420853</v>
      </c>
      <c r="I110" s="35">
        <v>-142000</v>
      </c>
      <c r="J110" s="25"/>
      <c r="K110" s="37">
        <f t="shared" si="4"/>
        <v>278853</v>
      </c>
      <c r="L110" s="37"/>
      <c r="M110" s="37">
        <v>-208900</v>
      </c>
      <c r="N110" s="37">
        <f t="shared" si="5"/>
        <v>69953</v>
      </c>
      <c r="O110" s="37"/>
      <c r="P110" s="37">
        <f t="shared" si="6"/>
        <v>69953</v>
      </c>
    </row>
    <row r="111" spans="1:16" s="23" customFormat="1" x14ac:dyDescent="0.25">
      <c r="A111" s="25"/>
      <c r="B111" s="24"/>
      <c r="C111" s="24"/>
      <c r="D111" s="25"/>
      <c r="E111" s="25"/>
      <c r="F111" s="25"/>
      <c r="G111" s="25"/>
      <c r="H111" s="25">
        <f t="shared" si="7"/>
        <v>0</v>
      </c>
      <c r="I111" s="37"/>
      <c r="J111" s="37"/>
      <c r="K111" s="25">
        <f t="shared" si="4"/>
        <v>0</v>
      </c>
      <c r="L111" s="37"/>
      <c r="M111" s="37"/>
      <c r="N111" s="25">
        <f t="shared" si="5"/>
        <v>0</v>
      </c>
      <c r="O111" s="37"/>
      <c r="P111" s="25">
        <f t="shared" si="6"/>
        <v>0</v>
      </c>
    </row>
    <row r="112" spans="1:16" s="23" customFormat="1" x14ac:dyDescent="0.25">
      <c r="A112" s="36" t="s">
        <v>21</v>
      </c>
      <c r="B112" s="31"/>
      <c r="C112" s="31"/>
      <c r="D112" s="32"/>
      <c r="E112" s="37">
        <f>E113</f>
        <v>1015800</v>
      </c>
      <c r="F112" s="37">
        <f>F113</f>
        <v>-53000</v>
      </c>
      <c r="G112" s="37">
        <f>G113</f>
        <v>0</v>
      </c>
      <c r="H112" s="37">
        <f t="shared" si="7"/>
        <v>962800</v>
      </c>
      <c r="I112" s="35">
        <f>I113</f>
        <v>132325</v>
      </c>
      <c r="J112" s="35"/>
      <c r="K112" s="37">
        <f t="shared" si="4"/>
        <v>1095125</v>
      </c>
      <c r="L112" s="35"/>
      <c r="M112" s="35"/>
      <c r="N112" s="37">
        <f t="shared" si="5"/>
        <v>1095125</v>
      </c>
      <c r="O112" s="37">
        <f>O113</f>
        <v>-154000</v>
      </c>
      <c r="P112" s="37">
        <f t="shared" si="6"/>
        <v>941125</v>
      </c>
    </row>
    <row r="113" spans="1:16" s="23" customFormat="1" x14ac:dyDescent="0.25">
      <c r="A113" s="38" t="s">
        <v>22</v>
      </c>
      <c r="B113" s="24">
        <v>20</v>
      </c>
      <c r="C113" s="24">
        <v>55</v>
      </c>
      <c r="D113" s="24"/>
      <c r="E113" s="35">
        <v>1015800</v>
      </c>
      <c r="F113" s="35">
        <v>-53000</v>
      </c>
      <c r="G113" s="35"/>
      <c r="H113" s="35">
        <f t="shared" si="7"/>
        <v>962800</v>
      </c>
      <c r="I113" s="35">
        <v>132325</v>
      </c>
      <c r="J113" s="25"/>
      <c r="K113" s="35">
        <f t="shared" si="4"/>
        <v>1095125</v>
      </c>
      <c r="L113" s="25"/>
      <c r="M113" s="25"/>
      <c r="N113" s="35">
        <f t="shared" si="5"/>
        <v>1095125</v>
      </c>
      <c r="O113" s="35">
        <v>-154000</v>
      </c>
      <c r="P113" s="35">
        <f t="shared" si="6"/>
        <v>941125</v>
      </c>
    </row>
    <row r="114" spans="1:16" s="23" customFormat="1" x14ac:dyDescent="0.25">
      <c r="A114" s="25"/>
      <c r="B114" s="24"/>
      <c r="C114" s="24"/>
      <c r="D114" s="25"/>
      <c r="E114" s="25"/>
      <c r="F114" s="25"/>
      <c r="G114" s="25"/>
      <c r="H114" s="25">
        <f t="shared" si="7"/>
        <v>0</v>
      </c>
      <c r="I114" s="37"/>
      <c r="J114" s="37"/>
      <c r="K114" s="25">
        <f t="shared" si="4"/>
        <v>0</v>
      </c>
      <c r="L114" s="37"/>
      <c r="M114" s="37"/>
      <c r="N114" s="25">
        <f t="shared" si="5"/>
        <v>0</v>
      </c>
      <c r="O114" s="37"/>
      <c r="P114" s="25">
        <f t="shared" si="6"/>
        <v>0</v>
      </c>
    </row>
    <row r="115" spans="1:16" s="23" customFormat="1" x14ac:dyDescent="0.25">
      <c r="A115" s="36" t="s">
        <v>16</v>
      </c>
      <c r="B115" s="24"/>
      <c r="C115" s="24"/>
      <c r="D115" s="39"/>
      <c r="E115" s="37">
        <f>E116</f>
        <v>290227</v>
      </c>
      <c r="F115" s="37">
        <f>F116</f>
        <v>0</v>
      </c>
      <c r="G115" s="37">
        <f>G116</f>
        <v>0</v>
      </c>
      <c r="H115" s="37">
        <f t="shared" si="7"/>
        <v>290227</v>
      </c>
      <c r="I115" s="35">
        <f>I116</f>
        <v>0</v>
      </c>
      <c r="J115" s="35"/>
      <c r="K115" s="37">
        <f t="shared" si="4"/>
        <v>290227</v>
      </c>
      <c r="L115" s="35"/>
      <c r="M115" s="35"/>
      <c r="N115" s="37">
        <f t="shared" si="5"/>
        <v>290227</v>
      </c>
      <c r="O115" s="35"/>
      <c r="P115" s="37">
        <f t="shared" si="6"/>
        <v>290227</v>
      </c>
    </row>
    <row r="116" spans="1:16" s="23" customFormat="1" x14ac:dyDescent="0.25">
      <c r="A116" s="40" t="s">
        <v>28</v>
      </c>
      <c r="B116" s="24">
        <v>10</v>
      </c>
      <c r="C116" s="24">
        <v>601</v>
      </c>
      <c r="D116" s="39"/>
      <c r="E116" s="35">
        <v>290227</v>
      </c>
      <c r="F116" s="35"/>
      <c r="G116" s="35"/>
      <c r="H116" s="35">
        <f t="shared" si="7"/>
        <v>290227</v>
      </c>
      <c r="I116" s="25"/>
      <c r="J116" s="25"/>
      <c r="K116" s="35">
        <f t="shared" si="4"/>
        <v>290227</v>
      </c>
      <c r="L116" s="25"/>
      <c r="M116" s="25"/>
      <c r="N116" s="35">
        <f t="shared" si="5"/>
        <v>290227</v>
      </c>
      <c r="O116" s="25"/>
      <c r="P116" s="35">
        <f t="shared" si="6"/>
        <v>290227</v>
      </c>
    </row>
    <row r="117" spans="1:16" s="23" customFormat="1" x14ac:dyDescent="0.25">
      <c r="A117" s="25"/>
      <c r="B117" s="24"/>
      <c r="C117" s="24"/>
      <c r="D117" s="25"/>
      <c r="E117" s="25"/>
      <c r="F117" s="25"/>
      <c r="G117" s="25"/>
      <c r="H117" s="25">
        <f t="shared" si="7"/>
        <v>0</v>
      </c>
      <c r="I117" s="37"/>
      <c r="J117" s="37"/>
      <c r="K117" s="25">
        <f t="shared" si="4"/>
        <v>0</v>
      </c>
      <c r="L117" s="37"/>
      <c r="M117" s="37"/>
      <c r="N117" s="25">
        <f t="shared" si="5"/>
        <v>0</v>
      </c>
      <c r="O117" s="37"/>
      <c r="P117" s="25">
        <f t="shared" si="6"/>
        <v>0</v>
      </c>
    </row>
    <row r="118" spans="1:16" s="23" customFormat="1" x14ac:dyDescent="0.25">
      <c r="A118" s="36" t="s">
        <v>25</v>
      </c>
      <c r="B118" s="31"/>
      <c r="C118" s="31"/>
      <c r="D118" s="32"/>
      <c r="E118" s="37">
        <f>E119+E120</f>
        <v>71174</v>
      </c>
      <c r="F118" s="37">
        <f>F119+F120</f>
        <v>-58167</v>
      </c>
      <c r="G118" s="37">
        <f>G119+G120</f>
        <v>15340</v>
      </c>
      <c r="H118" s="37">
        <f t="shared" si="7"/>
        <v>28347</v>
      </c>
      <c r="I118" s="35">
        <f>I119+I120</f>
        <v>0</v>
      </c>
      <c r="J118" s="35"/>
      <c r="K118" s="37">
        <f t="shared" si="4"/>
        <v>28347</v>
      </c>
      <c r="L118" s="37">
        <f>L119</f>
        <v>-123</v>
      </c>
      <c r="M118" s="37">
        <f>M119</f>
        <v>-15340</v>
      </c>
      <c r="N118" s="37">
        <f t="shared" si="5"/>
        <v>12884</v>
      </c>
      <c r="O118" s="37">
        <f>O119</f>
        <v>0</v>
      </c>
      <c r="P118" s="37">
        <f t="shared" si="6"/>
        <v>12884</v>
      </c>
    </row>
    <row r="119" spans="1:16" s="23" customFormat="1" x14ac:dyDescent="0.25">
      <c r="A119" s="38" t="s">
        <v>25</v>
      </c>
      <c r="B119" s="24">
        <v>20</v>
      </c>
      <c r="C119" s="24">
        <v>15</v>
      </c>
      <c r="D119" s="24" t="s">
        <v>27</v>
      </c>
      <c r="E119" s="35">
        <v>58290</v>
      </c>
      <c r="F119" s="35">
        <v>-58167</v>
      </c>
      <c r="G119" s="35">
        <v>15340</v>
      </c>
      <c r="H119" s="35">
        <f t="shared" si="7"/>
        <v>15463</v>
      </c>
      <c r="I119" s="35">
        <v>0</v>
      </c>
      <c r="J119" s="35"/>
      <c r="K119" s="35">
        <f t="shared" si="4"/>
        <v>15463</v>
      </c>
      <c r="L119" s="35">
        <v>-123</v>
      </c>
      <c r="M119" s="35">
        <v>-15340</v>
      </c>
      <c r="N119" s="35">
        <f t="shared" si="5"/>
        <v>0</v>
      </c>
      <c r="O119" s="35"/>
      <c r="P119" s="35">
        <f t="shared" si="6"/>
        <v>0</v>
      </c>
    </row>
    <row r="120" spans="1:16" s="23" customFormat="1" x14ac:dyDescent="0.25">
      <c r="A120" s="40" t="s">
        <v>39</v>
      </c>
      <c r="B120" s="24">
        <v>10</v>
      </c>
      <c r="C120" s="24">
        <v>601002</v>
      </c>
      <c r="D120" s="24"/>
      <c r="E120" s="35">
        <v>12884</v>
      </c>
      <c r="F120" s="35"/>
      <c r="G120" s="35"/>
      <c r="H120" s="35">
        <f t="shared" si="7"/>
        <v>12884</v>
      </c>
      <c r="I120" s="37"/>
      <c r="J120" s="37"/>
      <c r="K120" s="35">
        <f t="shared" si="4"/>
        <v>12884</v>
      </c>
      <c r="L120" s="37"/>
      <c r="M120" s="37"/>
      <c r="N120" s="35">
        <f t="shared" si="5"/>
        <v>12884</v>
      </c>
      <c r="O120" s="37"/>
      <c r="P120" s="35">
        <f t="shared" si="6"/>
        <v>12884</v>
      </c>
    </row>
    <row r="121" spans="1:16" x14ac:dyDescent="0.25">
      <c r="I121" s="25"/>
      <c r="J121" s="2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0abf2b18286f92f246ca8cfa71d5e7f1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f66a1acaf325f6ebad89cfaf774cb73b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  <Teemad xmlns="548510c3-10e4-40d2-9e57-4ea0b9082f62" xsi:nil="true"/>
    <eelarve xmlns="548510c3-10e4-40d2-9e57-4ea0b9082f62" xsi:nil="true"/>
  </documentManagement>
</p:properties>
</file>

<file path=customXml/itemProps1.xml><?xml version="1.0" encoding="utf-8"?>
<ds:datastoreItem xmlns:ds="http://schemas.openxmlformats.org/officeDocument/2006/customXml" ds:itemID="{914C3F79-DECE-47CF-9ACF-E22323E77C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510c3-10e4-40d2-9e57-4ea0b9082f62"/>
    <ds:schemaRef ds:uri="194cedfd-18b6-416b-a27a-1daa6530c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4F2D41-1DB0-4984-B79F-CB523D369E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DB6289-BAE5-4AFD-BEB9-B3A3AFD24B24}">
  <ds:schemaRefs>
    <ds:schemaRef ds:uri="http://purl.org/dc/terms/"/>
    <ds:schemaRef ds:uri="548510c3-10e4-40d2-9e57-4ea0b9082f62"/>
    <ds:schemaRef ds:uri="http://www.w3.org/XML/1998/namespace"/>
    <ds:schemaRef ds:uri="http://purl.org/dc/dcmitype/"/>
    <ds:schemaRef ds:uri="http://purl.org/dc/elements/1.1/"/>
    <ds:schemaRef ds:uri="194cedfd-18b6-416b-a27a-1daa6530c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6. Vanglad</vt:lpstr>
    </vt:vector>
  </TitlesOfParts>
  <Manager/>
  <Company>Registrite ja Infosüsteemide Keskus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Urmann</dc:creator>
  <cp:keywords/>
  <dc:description/>
  <cp:lastModifiedBy>Kristi Urmann - JUSTDIGI</cp:lastModifiedBy>
  <cp:revision/>
  <dcterms:created xsi:type="dcterms:W3CDTF">2021-12-21T12:45:54Z</dcterms:created>
  <dcterms:modified xsi:type="dcterms:W3CDTF">2025-12-18T07:12:59Z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0x010100FF1A86EA2495854796F0D23C3EC2220B</vt:lpwstr>
  </property>
  <property fmtid="{D5CDD505-2E9C-101B-9397-08002B2CF9AE}" pid="3" name="Order">
    <vt:r8>1544600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2024-12-23T05:50:37Z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143b8c96-69c4-4f28-8fbe-664527eb900b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